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75" windowWidth="26175" windowHeight="11040"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<sst xmlns="http://schemas.openxmlformats.org/spreadsheetml/2006/main" count="442" uniqueCount="194">
  <si>
    <t>1.0000</t>
  </si>
  <si>
    <t>080009</t>
  </si>
  <si>
    <t>A-1</t>
  </si>
  <si>
    <t>U-C-2</t>
  </si>
  <si>
    <t>R-1-D</t>
  </si>
  <si>
    <t>U-C</t>
  </si>
  <si>
    <t>APN</t>
  </si>
  <si>
    <t xml:space="preserve">Property Address </t>
  </si>
  <si>
    <t>Acreage</t>
  </si>
  <si>
    <t>Exemptions</t>
  </si>
  <si>
    <t>Improvements</t>
  </si>
  <si>
    <t>Land Value</t>
  </si>
  <si>
    <t>Personal Property Value</t>
  </si>
  <si>
    <t>Ad Valorem</t>
  </si>
  <si>
    <t>Special Assessment</t>
  </si>
  <si>
    <t>Tax Rate Area</t>
  </si>
  <si>
    <t>Tax Rate</t>
  </si>
  <si>
    <t>Zoning Code</t>
  </si>
  <si>
    <t>Minimum Bid</t>
  </si>
  <si>
    <t>Fixtures</t>
  </si>
  <si>
    <t>Improvement Bonds</t>
  </si>
  <si>
    <t>IRS Liens</t>
  </si>
  <si>
    <t>074000</t>
  </si>
  <si>
    <t>077-392-22-11</t>
  </si>
  <si>
    <t>077008</t>
  </si>
  <si>
    <t>082006</t>
  </si>
  <si>
    <t>062006</t>
  </si>
  <si>
    <t>060004</t>
  </si>
  <si>
    <t>060001</t>
  </si>
  <si>
    <t>Auction Id</t>
  </si>
  <si>
    <t>THE UNITED STATES HAS THE RIGHT TO REEDEEM FROM THE PURCHASER 120 DAYS AFTER THE DATE OF SALE, ANY PROPERTY SOLD AT TAX SALE THAT HAS AN IRS LIEN ON IT.</t>
  </si>
  <si>
    <t>065-130-19-11</t>
  </si>
  <si>
    <t>080012</t>
  </si>
  <si>
    <t>P-U-D</t>
  </si>
  <si>
    <t>077-342-18-11</t>
  </si>
  <si>
    <t>077-396-11-11</t>
  </si>
  <si>
    <t>064001</t>
  </si>
  <si>
    <t>A-2-B-5-A</t>
  </si>
  <si>
    <t>R-1-B-D</t>
  </si>
  <si>
    <t>129-420-37-11</t>
  </si>
  <si>
    <t>139-080-11-11</t>
  </si>
  <si>
    <t>060012</t>
  </si>
  <si>
    <t>A-2-B-3</t>
  </si>
  <si>
    <t xml:space="preserve">R-1 </t>
  </si>
  <si>
    <t>Add'l Info</t>
  </si>
  <si>
    <t>077-312-29-11</t>
  </si>
  <si>
    <t>20.10</t>
  </si>
  <si>
    <t>1.45</t>
  </si>
  <si>
    <t>.22</t>
  </si>
  <si>
    <t>4.64</t>
  </si>
  <si>
    <t>Total 2017-18 Assessed Values</t>
  </si>
  <si>
    <t>C-T</t>
  </si>
  <si>
    <t>052008</t>
  </si>
  <si>
    <t>R-1</t>
  </si>
  <si>
    <t>001033</t>
  </si>
  <si>
    <t>C-2</t>
  </si>
  <si>
    <t>077002</t>
  </si>
  <si>
    <t>C-1</t>
  </si>
  <si>
    <t>A-3</t>
  </si>
  <si>
    <t>Total 2017-18 Tax Bill</t>
  </si>
  <si>
    <t>001-321-03-11</t>
  </si>
  <si>
    <t>001-321-06-11</t>
  </si>
  <si>
    <t>001-321-07-11</t>
  </si>
  <si>
    <t>001-352-11-11</t>
  </si>
  <si>
    <t>005-100-12-11, 005-100-13-11, 005-100-14-11, 005-110-08-11, 005-110-14-11 &amp; 005-150-02-11</t>
  </si>
  <si>
    <t>025-130-16-11</t>
  </si>
  <si>
    <t>025-130-17-11</t>
  </si>
  <si>
    <t>025-130-22-11</t>
  </si>
  <si>
    <t>025-140-05-11</t>
  </si>
  <si>
    <t>025-140-11-11</t>
  </si>
  <si>
    <t>025-140-14-11</t>
  </si>
  <si>
    <t>025-150-19-11</t>
  </si>
  <si>
    <t>025-160-15-11</t>
  </si>
  <si>
    <t>029-150-50-11</t>
  </si>
  <si>
    <t>031-170-64-11</t>
  </si>
  <si>
    <t>031-170-65-11</t>
  </si>
  <si>
    <t>031-200-15-11</t>
  </si>
  <si>
    <t>037-074-10-11</t>
  </si>
  <si>
    <t>043-090-48-11</t>
  </si>
  <si>
    <t>043-180-08-11</t>
  </si>
  <si>
    <t>043-180-13-11</t>
  </si>
  <si>
    <t>043-190-08-11</t>
  </si>
  <si>
    <t>043-200-01-11</t>
  </si>
  <si>
    <t>043-210-46-11</t>
  </si>
  <si>
    <t>043-220-25-11</t>
  </si>
  <si>
    <t>047-060-18-11</t>
  </si>
  <si>
    <t>047-100-44-11</t>
  </si>
  <si>
    <t>053-030-39-11</t>
  </si>
  <si>
    <t>055-130-37-11</t>
  </si>
  <si>
    <t>055-150-32-11</t>
  </si>
  <si>
    <t>077-312-24-11</t>
  </si>
  <si>
    <t>077-332-42-11</t>
  </si>
  <si>
    <t>077-377-19-11</t>
  </si>
  <si>
    <t>099-160-18-11</t>
  </si>
  <si>
    <t>103-231-08-11</t>
  </si>
  <si>
    <t>105-050-11-11</t>
  </si>
  <si>
    <t>105-164-01-11</t>
  </si>
  <si>
    <t>105-262-02-11</t>
  </si>
  <si>
    <t>107-071-15-11</t>
  </si>
  <si>
    <t>107-154-22-11</t>
  </si>
  <si>
    <t>107-155-04-11</t>
  </si>
  <si>
    <t>107-156-02-11</t>
  </si>
  <si>
    <t>107-156-03-11</t>
  </si>
  <si>
    <t>107-240-05-11</t>
  </si>
  <si>
    <t>116-160-07-11</t>
  </si>
  <si>
    <t>116-210-14-11</t>
  </si>
  <si>
    <t>116-300-12-11</t>
  </si>
  <si>
    <t>117-450-66-11</t>
  </si>
  <si>
    <t>119-050-12-11, 119-050-14-11 &amp; 119-050-16-11</t>
  </si>
  <si>
    <t>125-124-12-11</t>
  </si>
  <si>
    <t>125-162-17-11</t>
  </si>
  <si>
    <t>125-163-17-11</t>
  </si>
  <si>
    <t>125-172-02-11</t>
  </si>
  <si>
    <t>125-173-06-11</t>
  </si>
  <si>
    <t>133-140-23-11</t>
  </si>
  <si>
    <t>135-200-09-11</t>
  </si>
  <si>
    <t>137-100-37-11</t>
  </si>
  <si>
    <t>137-143-04-11</t>
  </si>
  <si>
    <t>139-152-07-11</t>
  </si>
  <si>
    <t>139-153-19-11</t>
  </si>
  <si>
    <t>139-210-63-11</t>
  </si>
  <si>
    <t>139-270-53-11</t>
  </si>
  <si>
    <t>139-270-54-11</t>
  </si>
  <si>
    <t>141-092-09-11</t>
  </si>
  <si>
    <t>.40</t>
  </si>
  <si>
    <t>.26</t>
  </si>
  <si>
    <t>244.23</t>
  </si>
  <si>
    <t>2.5</t>
  </si>
  <si>
    <t>20.00</t>
  </si>
  <si>
    <t>20.60</t>
  </si>
  <si>
    <t>.36</t>
  </si>
  <si>
    <t>3.11</t>
  </si>
  <si>
    <t>21.00</t>
  </si>
  <si>
    <t>40.00</t>
  </si>
  <si>
    <t>41.44</t>
  </si>
  <si>
    <t>20.50</t>
  </si>
  <si>
    <t>21.30</t>
  </si>
  <si>
    <t>.69</t>
  </si>
  <si>
    <t>.25</t>
  </si>
  <si>
    <t>10.11</t>
  </si>
  <si>
    <t>8.60</t>
  </si>
  <si>
    <t>5.00</t>
  </si>
  <si>
    <t>10.04</t>
  </si>
  <si>
    <t>55.85</t>
  </si>
  <si>
    <t>171.50</t>
  </si>
  <si>
    <t>2.50</t>
  </si>
  <si>
    <t>20.13</t>
  </si>
  <si>
    <t>.50</t>
  </si>
  <si>
    <t>22.67</t>
  </si>
  <si>
    <t>1.42</t>
  </si>
  <si>
    <t>052013</t>
  </si>
  <si>
    <t>058007</t>
  </si>
  <si>
    <t>1.0733</t>
  </si>
  <si>
    <t>074001</t>
  </si>
  <si>
    <t>058002</t>
  </si>
  <si>
    <t>C-H</t>
  </si>
  <si>
    <t>1.0232</t>
  </si>
  <si>
    <t>R-I-D</t>
  </si>
  <si>
    <t>080006</t>
  </si>
  <si>
    <t>R-2</t>
  </si>
  <si>
    <t>C-O</t>
  </si>
  <si>
    <t>M</t>
  </si>
  <si>
    <t>080004</t>
  </si>
  <si>
    <t>C-T/P-S-A</t>
  </si>
  <si>
    <t>075002</t>
  </si>
  <si>
    <t>1.0585</t>
  </si>
  <si>
    <t>R-1-B-5-AA-D</t>
  </si>
  <si>
    <t>A-2-B-10-A</t>
  </si>
  <si>
    <t>A-2-B-20</t>
  </si>
  <si>
    <t>1.0717</t>
  </si>
  <si>
    <t>R-3-B-D</t>
  </si>
  <si>
    <t>1.0343</t>
  </si>
  <si>
    <t>062011</t>
  </si>
  <si>
    <t>060015</t>
  </si>
  <si>
    <t>A-2-B-10</t>
  </si>
  <si>
    <t>R-1-AA</t>
  </si>
  <si>
    <t>060006</t>
  </si>
  <si>
    <t>The current sewer bond in the amount of $546.42 will remain on the bill until 2047</t>
  </si>
  <si>
    <t>The current sewer bond in the amount of $540.92 will remain on the bill until 2047</t>
  </si>
  <si>
    <t>There is a one-time County Abatement on this parcel in the amount of $9,481.00</t>
  </si>
  <si>
    <t>There is a one-time County Abatement on this parcel in the amount of $425.00</t>
  </si>
  <si>
    <t>There is a one-time County Abatement on this parcel in the amount of $640.00</t>
  </si>
  <si>
    <t>There is a one-time County Abatement on this parcel in the amount of $1,334.95</t>
  </si>
  <si>
    <t>There is a one-time County Nuisance Abatement on this parcel in the amount of $30,829.94</t>
  </si>
  <si>
    <t>There is a one-time County Abatement on this parcel in the amount of $741.79</t>
  </si>
  <si>
    <t>There is a one-time County Abatement on this parcel in the amount of $424.71</t>
  </si>
  <si>
    <t xml:space="preserve">  1:30:00 PM</t>
  </si>
  <si>
    <t xml:space="preserve">  1:45:00 PM</t>
  </si>
  <si>
    <t xml:space="preserve">  2:00:00 PM</t>
  </si>
  <si>
    <t xml:space="preserve">  2:15:00 PM</t>
  </si>
  <si>
    <t xml:space="preserve">  2:30:00 PM</t>
  </si>
  <si>
    <t xml:space="preserve">  2:45:00 PM</t>
  </si>
  <si>
    <t xml:space="preserve">  3:00:00 PM</t>
  </si>
  <si>
    <t>Auction Ends May 13 (ET)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</si>
</sst>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_(* #,##0_);_(* \(#,##0\);_(* &quot;-&quot;??_);_(@_)"/>
    <numFmt numFmtId="166" formatCode="mmm\-yyyy"/>
    <numFmt numFmtId="167" formatCode="m/d/yyyy\ h:mm\ AM/PM"/>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quot;$&quot;#,##0.00"/>
    <numFmt numFmtId="174" formatCode="&quot;$&quot;#,##0.0"/>
    <numFmt numFmtId="175" formatCode="0.0%"/>
    <numFmt numFmtId="176" formatCode="0.0000"/>
    <numFmt numFmtId="177" formatCode="&quot;$&quot;#,##0"/>
    <numFmt numFmtId="178" formatCode="[$-409]h:mm:ss\ AM/PM"/>
    <numFmt numFmtId="179" formatCode="[$-F400]h:mm:ss\ AM/PM"/>
    <numFmt numFmtId="180" formatCode="[$-409]h:mm:ss\ AM/PM;@"/>
  </numFmts>
  <fonts count="49">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Calibri"/>
      <family val="2"/>
    </font>
    <font>
      <sz val="9"/>
      <name val="Calibri"/>
      <family val="2"/>
    </font>
    <font>
      <u val="single"/>
      <sz val="9"/>
      <name val="Calibri"/>
      <family val="2"/>
    </font>
    <font>
      <sz val="9"/>
      <color indexed="8"/>
      <name val="Calibri"/>
      <family val="2"/>
    </font>
    <font>
      <sz val="9"/>
      <color indexed="10"/>
      <name val="Calibri"/>
      <family val="2"/>
    </font>
    <font>
      <u val="single"/>
      <sz val="9"/>
      <color indexed="10"/>
      <name val="Calibri"/>
      <family val="2"/>
    </font>
    <font>
      <b/>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FF0000"/>
      <name val="Calibri"/>
      <family val="2"/>
    </font>
    <font>
      <u val="single"/>
      <sz val="9"/>
      <color rgb="FFFF0000"/>
      <name val="Calibri"/>
      <family val="2"/>
    </font>
    <font>
      <b/>
      <sz val="9"/>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20" fillId="0" borderId="0" xfId="0" applyFont="1" applyAlignment="1">
      <alignment horizontal="center" vertical="center" wrapText="1"/>
    </xf>
    <xf numFmtId="0" fontId="21" fillId="0" borderId="0" xfId="0" applyFont="1" applyAlignment="1">
      <alignment wrapText="1"/>
    </xf>
    <xf numFmtId="173" fontId="21" fillId="0" borderId="0" xfId="0" applyNumberFormat="1" applyFont="1" applyAlignment="1">
      <alignment wrapText="1"/>
    </xf>
    <xf numFmtId="180" fontId="21" fillId="0" borderId="0" xfId="0" applyNumberFormat="1" applyFont="1" applyAlignment="1">
      <alignment horizontal="center" wrapText="1"/>
    </xf>
    <xf numFmtId="49" fontId="21" fillId="0" borderId="0" xfId="0" applyNumberFormat="1" applyFont="1" applyAlignment="1">
      <alignment wrapText="1"/>
    </xf>
    <xf numFmtId="0" fontId="20" fillId="0" borderId="10" xfId="0" applyFont="1" applyBorder="1" applyAlignment="1">
      <alignment horizontal="center" vertical="center" wrapText="1"/>
    </xf>
    <xf numFmtId="173" fontId="20" fillId="0" borderId="10" xfId="0" applyNumberFormat="1" applyFont="1" applyBorder="1" applyAlignment="1">
      <alignment horizontal="center" vertical="center" wrapText="1"/>
    </xf>
    <xf numFmtId="180" fontId="20" fillId="0" borderId="10"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0" fontId="21" fillId="0" borderId="10" xfId="0" applyFont="1" applyBorder="1" applyAlignment="1">
      <alignment wrapText="1"/>
    </xf>
    <xf numFmtId="0" fontId="21" fillId="0" borderId="10" xfId="0" applyFont="1" applyBorder="1" applyAlignment="1">
      <alignment horizontal="left" wrapText="1"/>
    </xf>
    <xf numFmtId="180" fontId="21" fillId="0" borderId="10" xfId="0" applyNumberFormat="1" applyFont="1" applyBorder="1" applyAlignment="1">
      <alignment horizontal="center" wrapText="1"/>
    </xf>
    <xf numFmtId="49" fontId="21" fillId="0" borderId="10" xfId="0" applyNumberFormat="1" applyFont="1" applyBorder="1" applyAlignment="1">
      <alignment wrapText="1"/>
    </xf>
    <xf numFmtId="173" fontId="21" fillId="0" borderId="10" xfId="0" applyNumberFormat="1" applyFont="1" applyBorder="1" applyAlignment="1">
      <alignment wrapText="1"/>
    </xf>
    <xf numFmtId="0" fontId="45" fillId="0" borderId="10" xfId="58" applyFont="1" applyBorder="1" applyAlignment="1">
      <alignment wrapText="1"/>
      <protection/>
    </xf>
    <xf numFmtId="0" fontId="46" fillId="0" borderId="10" xfId="0" applyFont="1" applyBorder="1" applyAlignment="1">
      <alignment wrapText="1"/>
    </xf>
    <xf numFmtId="0" fontId="47" fillId="0" borderId="10" xfId="53" applyFont="1" applyBorder="1" applyAlignment="1" applyProtection="1">
      <alignment wrapText="1"/>
      <protection/>
    </xf>
    <xf numFmtId="0" fontId="48" fillId="0" borderId="10" xfId="0" applyFont="1" applyBorder="1" applyAlignment="1">
      <alignment wrapText="1"/>
    </xf>
    <xf numFmtId="0" fontId="22" fillId="0" borderId="10" xfId="53" applyFont="1" applyBorder="1" applyAlignment="1" applyProtection="1">
      <alignment wrapText="1"/>
      <protection/>
    </xf>
    <xf numFmtId="49" fontId="21" fillId="0" borderId="10" xfId="53" applyNumberFormat="1" applyFont="1" applyBorder="1" applyAlignment="1" applyProtection="1">
      <alignment wrapText="1"/>
      <protection/>
    </xf>
    <xf numFmtId="173" fontId="21" fillId="0" borderId="10" xfId="53" applyNumberFormat="1" applyFont="1" applyBorder="1" applyAlignment="1" applyProtection="1">
      <alignment wrapText="1"/>
      <protection/>
    </xf>
    <xf numFmtId="173" fontId="21" fillId="0" borderId="10" xfId="57" applyNumberFormat="1" applyFont="1" applyBorder="1" applyAlignment="1">
      <alignment wrapText="1"/>
      <protection/>
    </xf>
    <xf numFmtId="177" fontId="20" fillId="0" borderId="10" xfId="0" applyNumberFormat="1" applyFont="1" applyBorder="1" applyAlignment="1">
      <alignment horizontal="center" vertical="center" wrapText="1"/>
    </xf>
    <xf numFmtId="177" fontId="21" fillId="0" borderId="10" xfId="0" applyNumberFormat="1" applyFont="1" applyBorder="1" applyAlignment="1">
      <alignment horizontal="center" wrapText="1"/>
    </xf>
    <xf numFmtId="177" fontId="21" fillId="0" borderId="0" xfId="0" applyNumberFormat="1"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2"/>
  <sheetViews>
    <sheetView tabSelected="1" workbookViewId="0" topLeftCell="A1">
      <selection activeCell="H11" sqref="H11"/>
    </sheetView>
  </sheetViews>
  <sheetFormatPr defaultColWidth="9.140625" defaultRowHeight="12.75"/>
  <cols>
    <col min="1" max="1" width="7.00390625" style="2" customWidth="1"/>
    <col min="2" max="2" width="12.57421875" style="2" customWidth="1"/>
    <col min="3" max="3" width="15.421875" style="2" customWidth="1"/>
    <col min="4" max="4" width="9.8515625" style="25" customWidth="1"/>
    <col min="5" max="5" width="10.8515625" style="4" customWidth="1"/>
    <col min="6" max="6" width="5.28125" style="5" customWidth="1"/>
    <col min="7" max="7" width="10.8515625" style="2" customWidth="1"/>
    <col min="8" max="8" width="8.8515625" style="2" bestFit="1" customWidth="1"/>
    <col min="9" max="9" width="10.8515625" style="2" customWidth="1"/>
    <col min="10" max="10" width="12.28125" style="2" bestFit="1" customWidth="1"/>
    <col min="11" max="11" width="13.421875" style="2" customWidth="1"/>
    <col min="12" max="12" width="13.8515625" style="2" customWidth="1"/>
    <col min="13" max="13" width="8.8515625" style="5" customWidth="1"/>
    <col min="14" max="14" width="10.00390625" style="3" customWidth="1"/>
    <col min="15" max="15" width="10.140625" style="2" customWidth="1"/>
    <col min="16" max="16" width="8.57421875" style="5" customWidth="1"/>
    <col min="17" max="17" width="6.421875" style="5" customWidth="1"/>
    <col min="18" max="18" width="7.7109375" style="2" customWidth="1"/>
    <col min="19" max="21" width="13.57421875" style="2" customWidth="1"/>
    <col min="22" max="16384" width="9.140625" style="2" customWidth="1"/>
  </cols>
  <sheetData>
    <row r="1" spans="1:21" s="1" customFormat="1" ht="24">
      <c r="A1" s="6" t="s">
        <v>29</v>
      </c>
      <c r="B1" s="6" t="s">
        <v>6</v>
      </c>
      <c r="C1" s="6" t="s">
        <v>7</v>
      </c>
      <c r="D1" s="23" t="s">
        <v>18</v>
      </c>
      <c r="E1" s="8" t="s">
        <v>193</v>
      </c>
      <c r="F1" s="9" t="s">
        <v>8</v>
      </c>
      <c r="G1" s="6" t="s">
        <v>9</v>
      </c>
      <c r="H1" s="6" t="s">
        <v>19</v>
      </c>
      <c r="I1" s="6" t="s">
        <v>10</v>
      </c>
      <c r="J1" s="6" t="s">
        <v>11</v>
      </c>
      <c r="K1" s="6" t="s">
        <v>12</v>
      </c>
      <c r="L1" s="6" t="s">
        <v>50</v>
      </c>
      <c r="M1" s="9" t="s">
        <v>13</v>
      </c>
      <c r="N1" s="7" t="s">
        <v>14</v>
      </c>
      <c r="O1" s="6" t="s">
        <v>59</v>
      </c>
      <c r="P1" s="9" t="s">
        <v>15</v>
      </c>
      <c r="Q1" s="9" t="s">
        <v>16</v>
      </c>
      <c r="R1" s="6" t="s">
        <v>17</v>
      </c>
      <c r="S1" s="6" t="s">
        <v>20</v>
      </c>
      <c r="T1" s="6" t="s">
        <v>21</v>
      </c>
      <c r="U1" s="6" t="s">
        <v>44</v>
      </c>
    </row>
    <row r="2" spans="1:21" ht="12">
      <c r="A2" s="10">
        <v>851717</v>
      </c>
      <c r="B2" s="11" t="s">
        <v>60</v>
      </c>
      <c r="C2" s="10"/>
      <c r="D2" s="24">
        <v>2050</v>
      </c>
      <c r="E2" s="12" t="s">
        <v>186</v>
      </c>
      <c r="F2" s="13" t="s">
        <v>124</v>
      </c>
      <c r="G2" s="14"/>
      <c r="H2" s="14"/>
      <c r="I2" s="14"/>
      <c r="J2" s="14">
        <v>5407</v>
      </c>
      <c r="K2" s="14">
        <v>0</v>
      </c>
      <c r="L2" s="14">
        <v>5407</v>
      </c>
      <c r="M2" s="14">
        <v>54.06</v>
      </c>
      <c r="N2" s="14">
        <v>65</v>
      </c>
      <c r="O2" s="14">
        <v>119.06</v>
      </c>
      <c r="P2" s="13" t="s">
        <v>52</v>
      </c>
      <c r="Q2" s="13" t="s">
        <v>0</v>
      </c>
      <c r="R2" s="15" t="s">
        <v>2</v>
      </c>
      <c r="S2" s="10"/>
      <c r="T2" s="10"/>
      <c r="U2" s="10"/>
    </row>
    <row r="3" spans="1:21" ht="12">
      <c r="A3" s="10">
        <v>851718</v>
      </c>
      <c r="B3" s="11" t="s">
        <v>61</v>
      </c>
      <c r="C3" s="10"/>
      <c r="D3" s="24">
        <v>2270</v>
      </c>
      <c r="E3" s="12" t="s">
        <v>186</v>
      </c>
      <c r="F3" s="13" t="s">
        <v>125</v>
      </c>
      <c r="G3" s="14"/>
      <c r="H3" s="14"/>
      <c r="I3" s="14">
        <v>6491</v>
      </c>
      <c r="J3" s="14">
        <v>4327</v>
      </c>
      <c r="K3" s="14">
        <v>0</v>
      </c>
      <c r="L3" s="14">
        <v>10818</v>
      </c>
      <c r="M3" s="14">
        <v>108.18</v>
      </c>
      <c r="N3" s="14">
        <v>65</v>
      </c>
      <c r="O3" s="14">
        <v>173.18</v>
      </c>
      <c r="P3" s="13" t="s">
        <v>52</v>
      </c>
      <c r="Q3" s="13" t="s">
        <v>0</v>
      </c>
      <c r="R3" s="15" t="s">
        <v>2</v>
      </c>
      <c r="S3" s="10"/>
      <c r="T3" s="10"/>
      <c r="U3" s="10"/>
    </row>
    <row r="4" spans="1:21" ht="12">
      <c r="A4" s="10">
        <v>851719</v>
      </c>
      <c r="B4" s="11" t="s">
        <v>62</v>
      </c>
      <c r="C4" s="10"/>
      <c r="D4" s="24">
        <v>1280</v>
      </c>
      <c r="E4" s="12" t="s">
        <v>186</v>
      </c>
      <c r="F4" s="13"/>
      <c r="G4" s="14"/>
      <c r="H4" s="14"/>
      <c r="I4" s="14"/>
      <c r="J4" s="14">
        <v>1621</v>
      </c>
      <c r="K4" s="14">
        <v>0</v>
      </c>
      <c r="L4" s="14">
        <v>1621</v>
      </c>
      <c r="M4" s="14">
        <v>16.2</v>
      </c>
      <c r="N4" s="14">
        <v>65</v>
      </c>
      <c r="O4" s="14">
        <v>81.2</v>
      </c>
      <c r="P4" s="13" t="s">
        <v>52</v>
      </c>
      <c r="Q4" s="13" t="s">
        <v>0</v>
      </c>
      <c r="R4" s="15" t="s">
        <v>2</v>
      </c>
      <c r="S4" s="10"/>
      <c r="T4" s="10"/>
      <c r="U4" s="16"/>
    </row>
    <row r="5" spans="1:21" ht="12">
      <c r="A5" s="10">
        <v>851720</v>
      </c>
      <c r="B5" s="11" t="s">
        <v>63</v>
      </c>
      <c r="C5" s="10"/>
      <c r="D5" s="24">
        <v>4670</v>
      </c>
      <c r="E5" s="12" t="s">
        <v>186</v>
      </c>
      <c r="F5" s="13"/>
      <c r="G5" s="14"/>
      <c r="H5" s="14"/>
      <c r="I5" s="14">
        <v>27811</v>
      </c>
      <c r="J5" s="14">
        <v>5407</v>
      </c>
      <c r="K5" s="14">
        <v>0</v>
      </c>
      <c r="L5" s="14">
        <v>33218</v>
      </c>
      <c r="M5" s="14">
        <v>332.18</v>
      </c>
      <c r="N5" s="14">
        <v>65</v>
      </c>
      <c r="O5" s="14">
        <v>397.18</v>
      </c>
      <c r="P5" s="13" t="s">
        <v>52</v>
      </c>
      <c r="Q5" s="13" t="s">
        <v>0</v>
      </c>
      <c r="R5" s="15" t="s">
        <v>2</v>
      </c>
      <c r="S5" s="10"/>
      <c r="T5" s="10"/>
      <c r="U5" s="16"/>
    </row>
    <row r="6" spans="1:21" ht="84">
      <c r="A6" s="10">
        <v>851721</v>
      </c>
      <c r="B6" s="11" t="s">
        <v>64</v>
      </c>
      <c r="C6" s="10"/>
      <c r="D6" s="24">
        <v>405810</v>
      </c>
      <c r="E6" s="12" t="s">
        <v>186</v>
      </c>
      <c r="F6" s="13" t="s">
        <v>126</v>
      </c>
      <c r="G6" s="14"/>
      <c r="H6" s="14"/>
      <c r="I6" s="14">
        <v>537886</v>
      </c>
      <c r="J6" s="14">
        <v>1147040</v>
      </c>
      <c r="K6" s="14">
        <v>0</v>
      </c>
      <c r="L6" s="14">
        <v>1684926</v>
      </c>
      <c r="M6" s="14">
        <v>16849.239999999998</v>
      </c>
      <c r="N6" s="14">
        <v>130</v>
      </c>
      <c r="O6" s="14">
        <v>16979.239999999998</v>
      </c>
      <c r="P6" s="13" t="s">
        <v>150</v>
      </c>
      <c r="Q6" s="13" t="s">
        <v>0</v>
      </c>
      <c r="R6" s="15" t="s">
        <v>3</v>
      </c>
      <c r="S6" s="10"/>
      <c r="T6" s="10"/>
      <c r="U6" s="17"/>
    </row>
    <row r="7" spans="1:21" ht="12">
      <c r="A7" s="10">
        <v>851722</v>
      </c>
      <c r="B7" s="11" t="s">
        <v>65</v>
      </c>
      <c r="C7" s="10"/>
      <c r="D7" s="24">
        <v>980</v>
      </c>
      <c r="E7" s="12" t="s">
        <v>186</v>
      </c>
      <c r="F7" s="13" t="s">
        <v>127</v>
      </c>
      <c r="G7" s="14"/>
      <c r="H7" s="14"/>
      <c r="I7" s="14"/>
      <c r="J7" s="14">
        <v>1053</v>
      </c>
      <c r="K7" s="14">
        <v>0</v>
      </c>
      <c r="L7" s="14">
        <v>1053</v>
      </c>
      <c r="M7" s="14">
        <v>11.28</v>
      </c>
      <c r="N7" s="14">
        <v>0</v>
      </c>
      <c r="O7" s="14">
        <v>11.28</v>
      </c>
      <c r="P7" s="13" t="s">
        <v>151</v>
      </c>
      <c r="Q7" s="13" t="s">
        <v>152</v>
      </c>
      <c r="R7" s="15" t="s">
        <v>3</v>
      </c>
      <c r="S7" s="10"/>
      <c r="T7" s="10"/>
      <c r="U7" s="18"/>
    </row>
    <row r="8" spans="1:21" ht="12">
      <c r="A8" s="10">
        <v>851723</v>
      </c>
      <c r="B8" s="11" t="s">
        <v>66</v>
      </c>
      <c r="C8" s="10"/>
      <c r="D8" s="24">
        <v>980</v>
      </c>
      <c r="E8" s="12" t="s">
        <v>186</v>
      </c>
      <c r="F8" s="13" t="s">
        <v>127</v>
      </c>
      <c r="G8" s="14"/>
      <c r="H8" s="14"/>
      <c r="I8" s="14"/>
      <c r="J8" s="14">
        <v>1053</v>
      </c>
      <c r="K8" s="14">
        <v>0</v>
      </c>
      <c r="L8" s="14">
        <v>1053</v>
      </c>
      <c r="M8" s="14">
        <v>11.28</v>
      </c>
      <c r="N8" s="14">
        <v>0</v>
      </c>
      <c r="O8" s="14">
        <v>11.28</v>
      </c>
      <c r="P8" s="13" t="s">
        <v>151</v>
      </c>
      <c r="Q8" s="13" t="s">
        <v>152</v>
      </c>
      <c r="R8" s="15" t="s">
        <v>3</v>
      </c>
      <c r="S8" s="10"/>
      <c r="T8" s="10"/>
      <c r="U8" s="18"/>
    </row>
    <row r="9" spans="1:21" ht="12">
      <c r="A9" s="10">
        <v>851724</v>
      </c>
      <c r="B9" s="11" t="s">
        <v>67</v>
      </c>
      <c r="C9" s="10"/>
      <c r="D9" s="24">
        <v>980</v>
      </c>
      <c r="E9" s="12" t="s">
        <v>186</v>
      </c>
      <c r="F9" s="13" t="s">
        <v>127</v>
      </c>
      <c r="G9" s="14"/>
      <c r="H9" s="14"/>
      <c r="I9" s="14"/>
      <c r="J9" s="14">
        <v>1053</v>
      </c>
      <c r="K9" s="14">
        <v>0</v>
      </c>
      <c r="L9" s="14">
        <v>1053</v>
      </c>
      <c r="M9" s="14">
        <v>11.28</v>
      </c>
      <c r="N9" s="14">
        <v>0</v>
      </c>
      <c r="O9" s="14">
        <v>11.28</v>
      </c>
      <c r="P9" s="13" t="s">
        <v>151</v>
      </c>
      <c r="Q9" s="13" t="s">
        <v>152</v>
      </c>
      <c r="R9" s="15" t="s">
        <v>3</v>
      </c>
      <c r="S9" s="10"/>
      <c r="T9" s="10"/>
      <c r="U9" s="10"/>
    </row>
    <row r="10" spans="1:21" ht="12">
      <c r="A10" s="10">
        <v>851725</v>
      </c>
      <c r="B10" s="11" t="s">
        <v>68</v>
      </c>
      <c r="C10" s="10"/>
      <c r="D10" s="24">
        <v>980</v>
      </c>
      <c r="E10" s="12" t="s">
        <v>186</v>
      </c>
      <c r="F10" s="13" t="s">
        <v>127</v>
      </c>
      <c r="G10" s="14"/>
      <c r="H10" s="14"/>
      <c r="I10" s="14"/>
      <c r="J10" s="14">
        <v>1053</v>
      </c>
      <c r="K10" s="14">
        <v>0</v>
      </c>
      <c r="L10" s="14">
        <v>1053</v>
      </c>
      <c r="M10" s="14">
        <v>11.28</v>
      </c>
      <c r="N10" s="14">
        <v>0</v>
      </c>
      <c r="O10" s="14">
        <v>11.28</v>
      </c>
      <c r="P10" s="13" t="s">
        <v>151</v>
      </c>
      <c r="Q10" s="13" t="s">
        <v>152</v>
      </c>
      <c r="R10" s="15" t="s">
        <v>3</v>
      </c>
      <c r="S10" s="10"/>
      <c r="T10" s="10"/>
      <c r="U10" s="10"/>
    </row>
    <row r="11" spans="1:21" ht="12">
      <c r="A11" s="10">
        <v>851726</v>
      </c>
      <c r="B11" s="11" t="s">
        <v>69</v>
      </c>
      <c r="C11" s="10"/>
      <c r="D11" s="24">
        <v>980</v>
      </c>
      <c r="E11" s="12" t="s">
        <v>186</v>
      </c>
      <c r="F11" s="13" t="s">
        <v>127</v>
      </c>
      <c r="G11" s="14"/>
      <c r="H11" s="14"/>
      <c r="I11" s="14"/>
      <c r="J11" s="14">
        <v>1035</v>
      </c>
      <c r="K11" s="14">
        <v>0</v>
      </c>
      <c r="L11" s="14">
        <v>1035</v>
      </c>
      <c r="M11" s="14">
        <v>11.1</v>
      </c>
      <c r="N11" s="14">
        <v>0</v>
      </c>
      <c r="O11" s="14">
        <v>11.1</v>
      </c>
      <c r="P11" s="13" t="s">
        <v>151</v>
      </c>
      <c r="Q11" s="13" t="s">
        <v>152</v>
      </c>
      <c r="R11" s="15" t="s">
        <v>3</v>
      </c>
      <c r="S11" s="10"/>
      <c r="T11" s="10"/>
      <c r="U11" s="10"/>
    </row>
    <row r="12" spans="1:21" ht="12">
      <c r="A12" s="10">
        <v>851727</v>
      </c>
      <c r="B12" s="11" t="s">
        <v>70</v>
      </c>
      <c r="C12" s="10"/>
      <c r="D12" s="24">
        <v>980</v>
      </c>
      <c r="E12" s="12" t="s">
        <v>187</v>
      </c>
      <c r="F12" s="13" t="s">
        <v>127</v>
      </c>
      <c r="G12" s="14"/>
      <c r="H12" s="14"/>
      <c r="I12" s="14"/>
      <c r="J12" s="14">
        <v>1053</v>
      </c>
      <c r="K12" s="14">
        <v>0</v>
      </c>
      <c r="L12" s="14">
        <v>1053</v>
      </c>
      <c r="M12" s="14">
        <v>11.28</v>
      </c>
      <c r="N12" s="14">
        <v>0</v>
      </c>
      <c r="O12" s="14">
        <v>11.28</v>
      </c>
      <c r="P12" s="13" t="s">
        <v>151</v>
      </c>
      <c r="Q12" s="13" t="s">
        <v>152</v>
      </c>
      <c r="R12" s="10" t="s">
        <v>3</v>
      </c>
      <c r="S12" s="10"/>
      <c r="T12" s="10"/>
      <c r="U12" s="10"/>
    </row>
    <row r="13" spans="1:21" ht="12">
      <c r="A13" s="10">
        <v>851728</v>
      </c>
      <c r="B13" s="11" t="s">
        <v>71</v>
      </c>
      <c r="C13" s="10"/>
      <c r="D13" s="24">
        <v>1000</v>
      </c>
      <c r="E13" s="12" t="s">
        <v>187</v>
      </c>
      <c r="F13" s="13" t="s">
        <v>127</v>
      </c>
      <c r="G13" s="14"/>
      <c r="H13" s="14"/>
      <c r="I13" s="14"/>
      <c r="J13" s="14">
        <v>1183</v>
      </c>
      <c r="K13" s="14">
        <v>0</v>
      </c>
      <c r="L13" s="14">
        <v>1183</v>
      </c>
      <c r="M13" s="14">
        <v>12.68</v>
      </c>
      <c r="N13" s="14">
        <v>0</v>
      </c>
      <c r="O13" s="14">
        <v>12.68</v>
      </c>
      <c r="P13" s="13" t="s">
        <v>151</v>
      </c>
      <c r="Q13" s="13" t="s">
        <v>152</v>
      </c>
      <c r="R13" s="10" t="s">
        <v>3</v>
      </c>
      <c r="S13" s="10"/>
      <c r="T13" s="10"/>
      <c r="U13" s="10"/>
    </row>
    <row r="14" spans="1:21" ht="12">
      <c r="A14" s="10">
        <v>851729</v>
      </c>
      <c r="B14" s="11" t="s">
        <v>72</v>
      </c>
      <c r="C14" s="10"/>
      <c r="D14" s="24">
        <v>980</v>
      </c>
      <c r="E14" s="12" t="s">
        <v>187</v>
      </c>
      <c r="F14" s="13" t="s">
        <v>127</v>
      </c>
      <c r="G14" s="14"/>
      <c r="H14" s="14"/>
      <c r="I14" s="14"/>
      <c r="J14" s="14">
        <v>1053</v>
      </c>
      <c r="K14" s="14">
        <v>0</v>
      </c>
      <c r="L14" s="14">
        <v>1053</v>
      </c>
      <c r="M14" s="14">
        <v>11.28</v>
      </c>
      <c r="N14" s="14">
        <v>0</v>
      </c>
      <c r="O14" s="14">
        <v>11.28</v>
      </c>
      <c r="P14" s="13" t="s">
        <v>151</v>
      </c>
      <c r="Q14" s="13" t="s">
        <v>152</v>
      </c>
      <c r="R14" s="15" t="s">
        <v>3</v>
      </c>
      <c r="S14" s="10"/>
      <c r="T14" s="10"/>
      <c r="U14" s="10"/>
    </row>
    <row r="15" spans="1:21" ht="12">
      <c r="A15" s="10">
        <v>851730</v>
      </c>
      <c r="B15" s="11" t="s">
        <v>73</v>
      </c>
      <c r="C15" s="10"/>
      <c r="D15" s="24">
        <v>1815</v>
      </c>
      <c r="E15" s="12" t="s">
        <v>187</v>
      </c>
      <c r="F15" s="13" t="s">
        <v>128</v>
      </c>
      <c r="G15" s="14"/>
      <c r="H15" s="14"/>
      <c r="I15" s="14"/>
      <c r="J15" s="14">
        <v>6609</v>
      </c>
      <c r="K15" s="14">
        <v>0</v>
      </c>
      <c r="L15" s="14">
        <v>6609</v>
      </c>
      <c r="M15" s="14">
        <v>66.08</v>
      </c>
      <c r="N15" s="14">
        <v>65</v>
      </c>
      <c r="O15" s="14">
        <v>131.08</v>
      </c>
      <c r="P15" s="13" t="s">
        <v>22</v>
      </c>
      <c r="Q15" s="13" t="s">
        <v>0</v>
      </c>
      <c r="R15" s="15" t="s">
        <v>3</v>
      </c>
      <c r="S15" s="10"/>
      <c r="T15" s="10"/>
      <c r="U15" s="10"/>
    </row>
    <row r="16" spans="1:21" ht="12">
      <c r="A16" s="10">
        <v>851731</v>
      </c>
      <c r="B16" s="11" t="s">
        <v>74</v>
      </c>
      <c r="C16" s="10"/>
      <c r="D16" s="24">
        <v>2005</v>
      </c>
      <c r="E16" s="12" t="s">
        <v>187</v>
      </c>
      <c r="F16" s="13" t="s">
        <v>129</v>
      </c>
      <c r="G16" s="14"/>
      <c r="H16" s="14"/>
      <c r="I16" s="14"/>
      <c r="J16" s="14">
        <v>7500</v>
      </c>
      <c r="K16" s="14">
        <v>0</v>
      </c>
      <c r="L16" s="14">
        <v>7500</v>
      </c>
      <c r="M16" s="14">
        <v>75</v>
      </c>
      <c r="N16" s="14">
        <v>65</v>
      </c>
      <c r="O16" s="14">
        <v>140</v>
      </c>
      <c r="P16" s="13" t="s">
        <v>153</v>
      </c>
      <c r="Q16" s="13" t="s">
        <v>0</v>
      </c>
      <c r="R16" s="15" t="s">
        <v>3</v>
      </c>
      <c r="S16" s="10"/>
      <c r="T16" s="10"/>
      <c r="U16" s="10"/>
    </row>
    <row r="17" spans="1:21" ht="12">
      <c r="A17" s="10">
        <v>851732</v>
      </c>
      <c r="B17" s="11" t="s">
        <v>75</v>
      </c>
      <c r="C17" s="10"/>
      <c r="D17" s="24">
        <v>2425</v>
      </c>
      <c r="E17" s="12" t="s">
        <v>187</v>
      </c>
      <c r="F17" s="13" t="s">
        <v>129</v>
      </c>
      <c r="G17" s="14">
        <v>7000</v>
      </c>
      <c r="H17" s="14"/>
      <c r="I17" s="14">
        <v>6322</v>
      </c>
      <c r="J17" s="14">
        <v>13375</v>
      </c>
      <c r="K17" s="14">
        <v>0</v>
      </c>
      <c r="L17" s="14">
        <v>12697</v>
      </c>
      <c r="M17" s="14">
        <v>126.96</v>
      </c>
      <c r="N17" s="14">
        <v>65</v>
      </c>
      <c r="O17" s="14">
        <v>191.96</v>
      </c>
      <c r="P17" s="13" t="s">
        <v>153</v>
      </c>
      <c r="Q17" s="13" t="s">
        <v>0</v>
      </c>
      <c r="R17" s="15" t="s">
        <v>3</v>
      </c>
      <c r="S17" s="10"/>
      <c r="T17" s="10"/>
      <c r="U17" s="10"/>
    </row>
    <row r="18" spans="1:21" ht="12">
      <c r="A18" s="10">
        <v>851733</v>
      </c>
      <c r="B18" s="11" t="s">
        <v>76</v>
      </c>
      <c r="C18" s="10"/>
      <c r="D18" s="24">
        <v>1860</v>
      </c>
      <c r="E18" s="12" t="s">
        <v>187</v>
      </c>
      <c r="F18" s="13" t="s">
        <v>46</v>
      </c>
      <c r="G18" s="14"/>
      <c r="H18" s="14"/>
      <c r="I18" s="14"/>
      <c r="J18" s="14">
        <v>7725</v>
      </c>
      <c r="K18" s="14">
        <v>0</v>
      </c>
      <c r="L18" s="14">
        <v>7725</v>
      </c>
      <c r="M18" s="14">
        <v>77.24</v>
      </c>
      <c r="N18" s="14">
        <v>65</v>
      </c>
      <c r="O18" s="14">
        <v>142.24</v>
      </c>
      <c r="P18" s="13" t="s">
        <v>153</v>
      </c>
      <c r="Q18" s="13" t="s">
        <v>0</v>
      </c>
      <c r="R18" s="15" t="s">
        <v>3</v>
      </c>
      <c r="S18" s="10"/>
      <c r="T18" s="10"/>
      <c r="U18" s="10"/>
    </row>
    <row r="19" spans="1:21" ht="12">
      <c r="A19" s="10">
        <v>851734</v>
      </c>
      <c r="B19" s="11" t="s">
        <v>77</v>
      </c>
      <c r="C19" s="10"/>
      <c r="D19" s="24">
        <v>6340</v>
      </c>
      <c r="E19" s="12" t="s">
        <v>187</v>
      </c>
      <c r="F19" s="13" t="s">
        <v>130</v>
      </c>
      <c r="G19" s="14"/>
      <c r="H19" s="14"/>
      <c r="I19" s="14">
        <v>62879</v>
      </c>
      <c r="J19" s="14">
        <v>11540</v>
      </c>
      <c r="K19" s="14">
        <v>0</v>
      </c>
      <c r="L19" s="14">
        <v>74419</v>
      </c>
      <c r="M19" s="14">
        <v>798.72</v>
      </c>
      <c r="N19" s="14">
        <v>0</v>
      </c>
      <c r="O19" s="14">
        <v>798.72</v>
      </c>
      <c r="P19" s="13" t="s">
        <v>154</v>
      </c>
      <c r="Q19" s="13" t="s">
        <v>152</v>
      </c>
      <c r="R19" s="15" t="s">
        <v>51</v>
      </c>
      <c r="S19" s="10"/>
      <c r="T19" s="10"/>
      <c r="U19" s="10"/>
    </row>
    <row r="20" spans="1:21" ht="12">
      <c r="A20" s="10">
        <v>851735</v>
      </c>
      <c r="B20" s="11" t="s">
        <v>78</v>
      </c>
      <c r="C20" s="10"/>
      <c r="D20" s="24">
        <v>11720</v>
      </c>
      <c r="E20" s="12" t="s">
        <v>187</v>
      </c>
      <c r="F20" s="13" t="s">
        <v>131</v>
      </c>
      <c r="G20" s="14"/>
      <c r="H20" s="14"/>
      <c r="I20" s="14">
        <v>55000</v>
      </c>
      <c r="J20" s="14">
        <v>20000</v>
      </c>
      <c r="K20" s="14">
        <v>0</v>
      </c>
      <c r="L20" s="14">
        <v>75000</v>
      </c>
      <c r="M20" s="14">
        <v>750</v>
      </c>
      <c r="N20" s="14">
        <v>65</v>
      </c>
      <c r="O20" s="14">
        <v>815</v>
      </c>
      <c r="P20" s="13" t="s">
        <v>22</v>
      </c>
      <c r="Q20" s="13" t="s">
        <v>0</v>
      </c>
      <c r="R20" s="15" t="s">
        <v>155</v>
      </c>
      <c r="S20" s="10"/>
      <c r="T20" s="10"/>
      <c r="U20" s="10"/>
    </row>
    <row r="21" spans="1:21" ht="12">
      <c r="A21" s="10">
        <v>851736</v>
      </c>
      <c r="B21" s="11" t="s">
        <v>79</v>
      </c>
      <c r="C21" s="10"/>
      <c r="D21" s="24">
        <v>1875</v>
      </c>
      <c r="E21" s="12" t="s">
        <v>187</v>
      </c>
      <c r="F21" s="13" t="s">
        <v>46</v>
      </c>
      <c r="G21" s="14"/>
      <c r="H21" s="14"/>
      <c r="I21" s="14"/>
      <c r="J21" s="14">
        <v>6500</v>
      </c>
      <c r="K21" s="14">
        <v>0</v>
      </c>
      <c r="L21" s="14">
        <v>6500</v>
      </c>
      <c r="M21" s="14">
        <v>65</v>
      </c>
      <c r="N21" s="14">
        <v>65</v>
      </c>
      <c r="O21" s="14">
        <v>130</v>
      </c>
      <c r="P21" s="13" t="s">
        <v>22</v>
      </c>
      <c r="Q21" s="13" t="s">
        <v>0</v>
      </c>
      <c r="R21" s="15" t="s">
        <v>3</v>
      </c>
      <c r="S21" s="10"/>
      <c r="T21" s="10"/>
      <c r="U21" s="10"/>
    </row>
    <row r="22" spans="1:21" ht="12">
      <c r="A22" s="10">
        <v>851737</v>
      </c>
      <c r="B22" s="11" t="s">
        <v>80</v>
      </c>
      <c r="C22" s="10"/>
      <c r="D22" s="24">
        <v>2150</v>
      </c>
      <c r="E22" s="12" t="s">
        <v>188</v>
      </c>
      <c r="F22" s="13" t="s">
        <v>46</v>
      </c>
      <c r="G22" s="14"/>
      <c r="H22" s="14"/>
      <c r="I22" s="14">
        <v>569</v>
      </c>
      <c r="J22" s="14">
        <v>9163</v>
      </c>
      <c r="K22" s="14">
        <v>0</v>
      </c>
      <c r="L22" s="14">
        <v>9732</v>
      </c>
      <c r="M22" s="14">
        <v>97.32</v>
      </c>
      <c r="N22" s="14">
        <v>65</v>
      </c>
      <c r="O22" s="14">
        <v>162.32</v>
      </c>
      <c r="P22" s="13" t="s">
        <v>22</v>
      </c>
      <c r="Q22" s="13" t="s">
        <v>0</v>
      </c>
      <c r="R22" s="15" t="s">
        <v>3</v>
      </c>
      <c r="S22" s="10"/>
      <c r="T22" s="10"/>
      <c r="U22" s="10"/>
    </row>
    <row r="23" spans="1:21" ht="12">
      <c r="A23" s="10">
        <v>851738</v>
      </c>
      <c r="B23" s="11" t="s">
        <v>81</v>
      </c>
      <c r="C23" s="10"/>
      <c r="D23" s="24">
        <v>1730</v>
      </c>
      <c r="E23" s="12" t="s">
        <v>188</v>
      </c>
      <c r="F23" s="13" t="s">
        <v>46</v>
      </c>
      <c r="G23" s="14"/>
      <c r="H23" s="14"/>
      <c r="I23" s="14"/>
      <c r="J23" s="14">
        <v>6491</v>
      </c>
      <c r="K23" s="14">
        <v>0</v>
      </c>
      <c r="L23" s="14">
        <v>6491</v>
      </c>
      <c r="M23" s="14">
        <v>64.9</v>
      </c>
      <c r="N23" s="14">
        <v>0</v>
      </c>
      <c r="O23" s="14">
        <v>64.9</v>
      </c>
      <c r="P23" s="13" t="s">
        <v>22</v>
      </c>
      <c r="Q23" s="13" t="s">
        <v>0</v>
      </c>
      <c r="R23" s="15" t="s">
        <v>3</v>
      </c>
      <c r="S23" s="10"/>
      <c r="T23" s="10"/>
      <c r="U23" s="10"/>
    </row>
    <row r="24" spans="1:21" ht="12">
      <c r="A24" s="10">
        <v>851739</v>
      </c>
      <c r="B24" s="11" t="s">
        <v>82</v>
      </c>
      <c r="C24" s="10"/>
      <c r="D24" s="24">
        <v>1375</v>
      </c>
      <c r="E24" s="12" t="s">
        <v>188</v>
      </c>
      <c r="F24" s="13" t="s">
        <v>46</v>
      </c>
      <c r="G24" s="14"/>
      <c r="H24" s="14"/>
      <c r="I24" s="14"/>
      <c r="J24" s="14">
        <v>6500</v>
      </c>
      <c r="K24" s="14">
        <v>0</v>
      </c>
      <c r="L24" s="14">
        <v>6500</v>
      </c>
      <c r="M24" s="14">
        <v>65</v>
      </c>
      <c r="N24" s="14">
        <v>65</v>
      </c>
      <c r="O24" s="14">
        <v>130</v>
      </c>
      <c r="P24" s="13" t="s">
        <v>22</v>
      </c>
      <c r="Q24" s="13" t="s">
        <v>0</v>
      </c>
      <c r="R24" s="15" t="s">
        <v>3</v>
      </c>
      <c r="S24" s="10"/>
      <c r="T24" s="10"/>
      <c r="U24" s="10"/>
    </row>
    <row r="25" spans="1:21" ht="12">
      <c r="A25" s="10">
        <v>851740</v>
      </c>
      <c r="B25" s="11" t="s">
        <v>83</v>
      </c>
      <c r="C25" s="10"/>
      <c r="D25" s="24">
        <v>1630</v>
      </c>
      <c r="E25" s="12" t="s">
        <v>188</v>
      </c>
      <c r="F25" s="13" t="s">
        <v>46</v>
      </c>
      <c r="G25" s="14"/>
      <c r="H25" s="14"/>
      <c r="I25" s="14"/>
      <c r="J25" s="14">
        <v>6500</v>
      </c>
      <c r="K25" s="14">
        <v>0</v>
      </c>
      <c r="L25" s="14">
        <v>6500</v>
      </c>
      <c r="M25" s="14">
        <v>65</v>
      </c>
      <c r="N25" s="14">
        <v>65</v>
      </c>
      <c r="O25" s="14">
        <v>130</v>
      </c>
      <c r="P25" s="13" t="s">
        <v>22</v>
      </c>
      <c r="Q25" s="13" t="s">
        <v>0</v>
      </c>
      <c r="R25" s="15" t="s">
        <v>3</v>
      </c>
      <c r="S25" s="10"/>
      <c r="T25" s="10"/>
      <c r="U25" s="10"/>
    </row>
    <row r="26" spans="1:21" ht="12">
      <c r="A26" s="10">
        <v>851741</v>
      </c>
      <c r="B26" s="11" t="s">
        <v>84</v>
      </c>
      <c r="C26" s="10"/>
      <c r="D26" s="24">
        <v>1910</v>
      </c>
      <c r="E26" s="12" t="s">
        <v>188</v>
      </c>
      <c r="F26" s="13" t="s">
        <v>132</v>
      </c>
      <c r="G26" s="14"/>
      <c r="H26" s="14"/>
      <c r="I26" s="14"/>
      <c r="J26" s="14">
        <v>6500</v>
      </c>
      <c r="K26" s="14">
        <v>0</v>
      </c>
      <c r="L26" s="14">
        <v>6500</v>
      </c>
      <c r="M26" s="14">
        <v>65</v>
      </c>
      <c r="N26" s="14">
        <v>65</v>
      </c>
      <c r="O26" s="14">
        <v>130</v>
      </c>
      <c r="P26" s="13" t="s">
        <v>22</v>
      </c>
      <c r="Q26" s="13" t="s">
        <v>0</v>
      </c>
      <c r="R26" s="15" t="s">
        <v>3</v>
      </c>
      <c r="S26" s="10"/>
      <c r="T26" s="10"/>
      <c r="U26" s="10"/>
    </row>
    <row r="27" spans="1:21" ht="12">
      <c r="A27" s="10">
        <v>851742</v>
      </c>
      <c r="B27" s="11" t="s">
        <v>85</v>
      </c>
      <c r="C27" s="10"/>
      <c r="D27" s="24">
        <v>2460</v>
      </c>
      <c r="E27" s="12" t="s">
        <v>188</v>
      </c>
      <c r="F27" s="13" t="s">
        <v>133</v>
      </c>
      <c r="G27" s="14"/>
      <c r="H27" s="14"/>
      <c r="I27" s="14"/>
      <c r="J27" s="14">
        <v>18015</v>
      </c>
      <c r="K27" s="14">
        <v>0</v>
      </c>
      <c r="L27" s="14">
        <v>18015</v>
      </c>
      <c r="M27" s="14">
        <v>180.14</v>
      </c>
      <c r="N27" s="14">
        <v>0</v>
      </c>
      <c r="O27" s="14">
        <v>180.14</v>
      </c>
      <c r="P27" s="13" t="s">
        <v>22</v>
      </c>
      <c r="Q27" s="13" t="s">
        <v>0</v>
      </c>
      <c r="R27" s="15" t="s">
        <v>3</v>
      </c>
      <c r="S27" s="10"/>
      <c r="T27" s="10"/>
      <c r="U27" s="10"/>
    </row>
    <row r="28" spans="1:21" ht="12">
      <c r="A28" s="10">
        <v>851743</v>
      </c>
      <c r="B28" s="11" t="s">
        <v>86</v>
      </c>
      <c r="C28" s="10"/>
      <c r="D28" s="24">
        <v>3870</v>
      </c>
      <c r="E28" s="12" t="s">
        <v>188</v>
      </c>
      <c r="F28" s="13" t="s">
        <v>46</v>
      </c>
      <c r="G28" s="14"/>
      <c r="H28" s="14"/>
      <c r="I28" s="14">
        <v>16592</v>
      </c>
      <c r="J28" s="14">
        <v>11441</v>
      </c>
      <c r="K28" s="14">
        <v>0</v>
      </c>
      <c r="L28" s="14">
        <v>28033</v>
      </c>
      <c r="M28" s="14">
        <v>280.32</v>
      </c>
      <c r="N28" s="14">
        <v>0</v>
      </c>
      <c r="O28" s="14">
        <v>280.32</v>
      </c>
      <c r="P28" s="13" t="s">
        <v>22</v>
      </c>
      <c r="Q28" s="13" t="s">
        <v>0</v>
      </c>
      <c r="R28" s="15" t="s">
        <v>3</v>
      </c>
      <c r="S28" s="10"/>
      <c r="T28" s="10"/>
      <c r="U28" s="10"/>
    </row>
    <row r="29" spans="1:21" ht="12">
      <c r="A29" s="10">
        <v>851744</v>
      </c>
      <c r="B29" s="11" t="s">
        <v>87</v>
      </c>
      <c r="C29" s="10"/>
      <c r="D29" s="24">
        <v>2520</v>
      </c>
      <c r="E29" s="12" t="s">
        <v>188</v>
      </c>
      <c r="F29" s="13" t="s">
        <v>134</v>
      </c>
      <c r="G29" s="14"/>
      <c r="H29" s="14"/>
      <c r="I29" s="14"/>
      <c r="J29" s="14">
        <v>13178</v>
      </c>
      <c r="K29" s="14">
        <v>0</v>
      </c>
      <c r="L29" s="14">
        <v>13178</v>
      </c>
      <c r="M29" s="14">
        <v>131.78</v>
      </c>
      <c r="N29" s="14">
        <v>65</v>
      </c>
      <c r="O29" s="14">
        <v>196.78</v>
      </c>
      <c r="P29" s="13" t="s">
        <v>22</v>
      </c>
      <c r="Q29" s="13" t="s">
        <v>0</v>
      </c>
      <c r="R29" s="15" t="s">
        <v>3</v>
      </c>
      <c r="S29" s="10"/>
      <c r="T29" s="10"/>
      <c r="U29" s="10"/>
    </row>
    <row r="30" spans="1:21" ht="12">
      <c r="A30" s="10">
        <v>851745</v>
      </c>
      <c r="B30" s="11" t="s">
        <v>88</v>
      </c>
      <c r="C30" s="10"/>
      <c r="D30" s="24">
        <v>1800</v>
      </c>
      <c r="E30" s="12" t="s">
        <v>188</v>
      </c>
      <c r="F30" s="13" t="s">
        <v>135</v>
      </c>
      <c r="G30" s="14"/>
      <c r="H30" s="14"/>
      <c r="I30" s="14"/>
      <c r="J30" s="14">
        <v>7573</v>
      </c>
      <c r="K30" s="14">
        <v>0</v>
      </c>
      <c r="L30" s="14">
        <v>7573</v>
      </c>
      <c r="M30" s="14">
        <v>75.72</v>
      </c>
      <c r="N30" s="14">
        <v>0</v>
      </c>
      <c r="O30" s="14">
        <v>75.72</v>
      </c>
      <c r="P30" s="13" t="s">
        <v>22</v>
      </c>
      <c r="Q30" s="13" t="s">
        <v>0</v>
      </c>
      <c r="R30" s="15" t="s">
        <v>3</v>
      </c>
      <c r="S30" s="10"/>
      <c r="T30" s="10"/>
      <c r="U30" s="10"/>
    </row>
    <row r="31" spans="1:21" ht="12">
      <c r="A31" s="10">
        <v>851746</v>
      </c>
      <c r="B31" s="11" t="s">
        <v>89</v>
      </c>
      <c r="C31" s="10"/>
      <c r="D31" s="24">
        <v>1600</v>
      </c>
      <c r="E31" s="12" t="s">
        <v>188</v>
      </c>
      <c r="F31" s="13" t="s">
        <v>136</v>
      </c>
      <c r="G31" s="14"/>
      <c r="H31" s="14"/>
      <c r="I31" s="14"/>
      <c r="J31" s="14">
        <v>7725</v>
      </c>
      <c r="K31" s="14">
        <v>0</v>
      </c>
      <c r="L31" s="14">
        <v>7725</v>
      </c>
      <c r="M31" s="14">
        <v>77.24</v>
      </c>
      <c r="N31" s="14">
        <v>65</v>
      </c>
      <c r="O31" s="14">
        <v>142.24</v>
      </c>
      <c r="P31" s="13" t="s">
        <v>22</v>
      </c>
      <c r="Q31" s="13" t="s">
        <v>0</v>
      </c>
      <c r="R31" s="15" t="s">
        <v>3</v>
      </c>
      <c r="S31" s="10"/>
      <c r="T31" s="10"/>
      <c r="U31" s="10"/>
    </row>
    <row r="32" spans="1:21" ht="12">
      <c r="A32" s="10">
        <v>851747</v>
      </c>
      <c r="B32" s="11" t="s">
        <v>31</v>
      </c>
      <c r="C32" s="10"/>
      <c r="D32" s="24">
        <v>10000</v>
      </c>
      <c r="E32" s="12" t="s">
        <v>189</v>
      </c>
      <c r="F32" s="13" t="s">
        <v>47</v>
      </c>
      <c r="G32" s="14"/>
      <c r="H32" s="14"/>
      <c r="I32" s="14"/>
      <c r="J32" s="14">
        <v>30000</v>
      </c>
      <c r="K32" s="14">
        <v>0</v>
      </c>
      <c r="L32" s="14">
        <v>30000</v>
      </c>
      <c r="M32" s="14">
        <v>306.96</v>
      </c>
      <c r="N32" s="14">
        <v>60</v>
      </c>
      <c r="O32" s="14">
        <v>366.96</v>
      </c>
      <c r="P32" s="13" t="s">
        <v>32</v>
      </c>
      <c r="Q32" s="13" t="s">
        <v>156</v>
      </c>
      <c r="R32" s="15" t="s">
        <v>33</v>
      </c>
      <c r="S32" s="10"/>
      <c r="T32" s="10"/>
      <c r="U32" s="10"/>
    </row>
    <row r="33" spans="1:21" ht="72">
      <c r="A33" s="10">
        <v>851748</v>
      </c>
      <c r="B33" s="11" t="s">
        <v>90</v>
      </c>
      <c r="C33" s="10"/>
      <c r="D33" s="24">
        <v>7950</v>
      </c>
      <c r="E33" s="12" t="s">
        <v>189</v>
      </c>
      <c r="F33" s="13"/>
      <c r="G33" s="14"/>
      <c r="H33" s="14"/>
      <c r="I33" s="14"/>
      <c r="J33" s="14">
        <v>6182</v>
      </c>
      <c r="K33" s="14">
        <v>0</v>
      </c>
      <c r="L33" s="14">
        <v>6182</v>
      </c>
      <c r="M33" s="14">
        <f>61.81+1.43</f>
        <v>63.24</v>
      </c>
      <c r="N33" s="14">
        <f>546.42+16</f>
        <v>562.42</v>
      </c>
      <c r="O33" s="14">
        <v>625.66</v>
      </c>
      <c r="P33" s="13" t="s">
        <v>1</v>
      </c>
      <c r="Q33" s="13" t="s">
        <v>156</v>
      </c>
      <c r="R33" s="15" t="s">
        <v>4</v>
      </c>
      <c r="S33" s="10" t="s">
        <v>177</v>
      </c>
      <c r="T33" s="10"/>
      <c r="U33" s="10"/>
    </row>
    <row r="34" spans="1:21" ht="72">
      <c r="A34" s="10">
        <v>851749</v>
      </c>
      <c r="B34" s="11" t="s">
        <v>45</v>
      </c>
      <c r="C34" s="10"/>
      <c r="D34" s="24">
        <v>5000</v>
      </c>
      <c r="E34" s="12" t="s">
        <v>189</v>
      </c>
      <c r="F34" s="13"/>
      <c r="G34" s="14"/>
      <c r="H34" s="14"/>
      <c r="I34" s="14"/>
      <c r="J34" s="14">
        <v>17500</v>
      </c>
      <c r="K34" s="14">
        <v>0</v>
      </c>
      <c r="L34" s="14">
        <v>17500</v>
      </c>
      <c r="M34" s="14">
        <f>175+4.06</f>
        <v>179.06</v>
      </c>
      <c r="N34" s="14">
        <f>546.42+36</f>
        <v>582.42</v>
      </c>
      <c r="O34" s="14">
        <v>761.48</v>
      </c>
      <c r="P34" s="13" t="s">
        <v>1</v>
      </c>
      <c r="Q34" s="13" t="s">
        <v>156</v>
      </c>
      <c r="R34" s="15" t="s">
        <v>4</v>
      </c>
      <c r="S34" s="10" t="s">
        <v>177</v>
      </c>
      <c r="T34" s="10"/>
      <c r="U34" s="10"/>
    </row>
    <row r="35" spans="1:21" ht="72">
      <c r="A35" s="10">
        <v>851750</v>
      </c>
      <c r="B35" s="10" t="s">
        <v>91</v>
      </c>
      <c r="C35" s="10"/>
      <c r="D35" s="24">
        <v>12120</v>
      </c>
      <c r="E35" s="12" t="s">
        <v>189</v>
      </c>
      <c r="F35" s="13"/>
      <c r="G35" s="14"/>
      <c r="H35" s="14"/>
      <c r="I35" s="14">
        <v>8058</v>
      </c>
      <c r="J35" s="14">
        <v>16252</v>
      </c>
      <c r="K35" s="14">
        <v>0</v>
      </c>
      <c r="L35" s="14">
        <v>24310</v>
      </c>
      <c r="M35" s="14">
        <f>243.09+5.63</f>
        <v>248.72</v>
      </c>
      <c r="N35" s="14">
        <f>36+546.42+343</f>
        <v>925.42</v>
      </c>
      <c r="O35" s="14">
        <v>1174.14</v>
      </c>
      <c r="P35" s="13" t="s">
        <v>1</v>
      </c>
      <c r="Q35" s="13" t="s">
        <v>156</v>
      </c>
      <c r="R35" s="15" t="s">
        <v>4</v>
      </c>
      <c r="S35" s="10" t="s">
        <v>177</v>
      </c>
      <c r="T35" s="10"/>
      <c r="U35" s="10"/>
    </row>
    <row r="36" spans="1:21" ht="72">
      <c r="A36" s="10">
        <v>851751</v>
      </c>
      <c r="B36" s="10" t="s">
        <v>34</v>
      </c>
      <c r="C36" s="10"/>
      <c r="D36" s="24">
        <v>10000</v>
      </c>
      <c r="E36" s="12" t="s">
        <v>189</v>
      </c>
      <c r="F36" s="13"/>
      <c r="G36" s="14"/>
      <c r="H36" s="14"/>
      <c r="I36" s="14"/>
      <c r="J36" s="14">
        <v>30620</v>
      </c>
      <c r="K36" s="14">
        <v>0</v>
      </c>
      <c r="L36" s="14">
        <v>30620</v>
      </c>
      <c r="M36" s="14">
        <v>313.3</v>
      </c>
      <c r="N36" s="14">
        <f>16+546.42</f>
        <v>562.42</v>
      </c>
      <c r="O36" s="14">
        <v>875.72</v>
      </c>
      <c r="P36" s="13" t="s">
        <v>1</v>
      </c>
      <c r="Q36" s="13" t="s">
        <v>156</v>
      </c>
      <c r="R36" s="15" t="s">
        <v>4</v>
      </c>
      <c r="S36" s="10" t="s">
        <v>177</v>
      </c>
      <c r="T36" s="10"/>
      <c r="U36" s="10"/>
    </row>
    <row r="37" spans="1:21" ht="72">
      <c r="A37" s="10">
        <v>851752</v>
      </c>
      <c r="B37" s="10" t="s">
        <v>92</v>
      </c>
      <c r="C37" s="19"/>
      <c r="D37" s="24">
        <v>13200</v>
      </c>
      <c r="E37" s="12" t="s">
        <v>189</v>
      </c>
      <c r="F37" s="13"/>
      <c r="G37" s="14"/>
      <c r="H37" s="14"/>
      <c r="I37" s="14">
        <v>8732</v>
      </c>
      <c r="J37" s="14">
        <v>11869</v>
      </c>
      <c r="K37" s="14">
        <v>0</v>
      </c>
      <c r="L37" s="14">
        <v>20601</v>
      </c>
      <c r="M37" s="14">
        <f>206.01+4.77</f>
        <v>210.78</v>
      </c>
      <c r="N37" s="14">
        <f>540.92+343+36</f>
        <v>919.92</v>
      </c>
      <c r="O37" s="14">
        <v>1130.7</v>
      </c>
      <c r="P37" s="13" t="s">
        <v>1</v>
      </c>
      <c r="Q37" s="13" t="s">
        <v>156</v>
      </c>
      <c r="R37" s="15" t="s">
        <v>157</v>
      </c>
      <c r="S37" s="10" t="s">
        <v>178</v>
      </c>
      <c r="T37" s="10"/>
      <c r="U37" s="10"/>
    </row>
    <row r="38" spans="1:21" ht="72">
      <c r="A38" s="10">
        <v>851753</v>
      </c>
      <c r="B38" s="10" t="s">
        <v>23</v>
      </c>
      <c r="C38" s="10"/>
      <c r="D38" s="24">
        <v>10000</v>
      </c>
      <c r="E38" s="12" t="s">
        <v>189</v>
      </c>
      <c r="F38" s="13"/>
      <c r="G38" s="14"/>
      <c r="H38" s="14"/>
      <c r="I38" s="14">
        <v>4003</v>
      </c>
      <c r="J38" s="14">
        <v>20461</v>
      </c>
      <c r="K38" s="14">
        <v>0</v>
      </c>
      <c r="L38" s="14">
        <v>24464</v>
      </c>
      <c r="M38" s="14">
        <f>244.63+5.67</f>
        <v>250.29999999999998</v>
      </c>
      <c r="N38" s="14">
        <f>36+546.42+343</f>
        <v>925.42</v>
      </c>
      <c r="O38" s="14">
        <v>1175.72</v>
      </c>
      <c r="P38" s="13" t="s">
        <v>1</v>
      </c>
      <c r="Q38" s="13" t="s">
        <v>156</v>
      </c>
      <c r="R38" s="15" t="s">
        <v>157</v>
      </c>
      <c r="S38" s="10" t="s">
        <v>177</v>
      </c>
      <c r="T38" s="10"/>
      <c r="U38" s="10"/>
    </row>
    <row r="39" spans="1:21" ht="144">
      <c r="A39" s="10">
        <v>851754</v>
      </c>
      <c r="B39" s="10" t="s">
        <v>35</v>
      </c>
      <c r="C39" s="10"/>
      <c r="D39" s="24">
        <v>10000</v>
      </c>
      <c r="E39" s="12" t="s">
        <v>189</v>
      </c>
      <c r="F39" s="13"/>
      <c r="G39" s="14"/>
      <c r="H39" s="14"/>
      <c r="I39" s="14">
        <v>5000</v>
      </c>
      <c r="J39" s="14">
        <v>20000</v>
      </c>
      <c r="K39" s="14">
        <v>0</v>
      </c>
      <c r="L39" s="14">
        <v>25000</v>
      </c>
      <c r="M39" s="14">
        <f>250+5.8</f>
        <v>255.8</v>
      </c>
      <c r="N39" s="14">
        <f>546.42+343+36</f>
        <v>925.42</v>
      </c>
      <c r="O39" s="14">
        <v>1181.22</v>
      </c>
      <c r="P39" s="13" t="s">
        <v>1</v>
      </c>
      <c r="Q39" s="13" t="s">
        <v>156</v>
      </c>
      <c r="R39" s="15" t="s">
        <v>4</v>
      </c>
      <c r="S39" s="10" t="s">
        <v>177</v>
      </c>
      <c r="T39" s="10" t="s">
        <v>30</v>
      </c>
      <c r="U39" s="10"/>
    </row>
    <row r="40" spans="1:21" ht="12">
      <c r="A40" s="10">
        <v>851755</v>
      </c>
      <c r="B40" s="10" t="s">
        <v>93</v>
      </c>
      <c r="C40" s="10"/>
      <c r="D40" s="24">
        <v>4055</v>
      </c>
      <c r="E40" s="12" t="s">
        <v>189</v>
      </c>
      <c r="F40" s="13" t="s">
        <v>127</v>
      </c>
      <c r="G40" s="14"/>
      <c r="H40" s="14"/>
      <c r="I40" s="14"/>
      <c r="J40" s="14">
        <v>28732</v>
      </c>
      <c r="K40" s="14">
        <v>0</v>
      </c>
      <c r="L40" s="14">
        <v>28732</v>
      </c>
      <c r="M40" s="14">
        <v>293.98</v>
      </c>
      <c r="N40" s="14">
        <v>0</v>
      </c>
      <c r="O40" s="14">
        <v>293.98</v>
      </c>
      <c r="P40" s="13" t="s">
        <v>158</v>
      </c>
      <c r="Q40" s="13" t="s">
        <v>156</v>
      </c>
      <c r="R40" s="15" t="s">
        <v>3</v>
      </c>
      <c r="S40" s="10"/>
      <c r="T40" s="10"/>
      <c r="U40" s="10"/>
    </row>
    <row r="41" spans="1:21" ht="72">
      <c r="A41" s="10">
        <v>851756</v>
      </c>
      <c r="B41" s="10" t="s">
        <v>94</v>
      </c>
      <c r="C41" s="10"/>
      <c r="D41" s="24">
        <v>15500</v>
      </c>
      <c r="E41" s="12" t="s">
        <v>189</v>
      </c>
      <c r="F41" s="13"/>
      <c r="G41" s="14"/>
      <c r="H41" s="14"/>
      <c r="I41" s="14"/>
      <c r="J41" s="14">
        <v>2676</v>
      </c>
      <c r="K41" s="14">
        <v>0</v>
      </c>
      <c r="L41" s="14">
        <v>2676</v>
      </c>
      <c r="M41" s="14">
        <f>26.76+0.62</f>
        <v>27.380000000000003</v>
      </c>
      <c r="N41" s="14">
        <v>5038</v>
      </c>
      <c r="O41" s="14">
        <v>5065.38</v>
      </c>
      <c r="P41" s="13" t="s">
        <v>54</v>
      </c>
      <c r="Q41" s="13" t="s">
        <v>156</v>
      </c>
      <c r="R41" s="10" t="s">
        <v>53</v>
      </c>
      <c r="S41" s="10" t="s">
        <v>179</v>
      </c>
      <c r="T41" s="10"/>
      <c r="U41" s="10"/>
    </row>
    <row r="42" spans="1:21" ht="72">
      <c r="A42" s="10">
        <v>851757</v>
      </c>
      <c r="B42" s="10" t="s">
        <v>95</v>
      </c>
      <c r="C42" s="10"/>
      <c r="D42" s="24">
        <v>4200</v>
      </c>
      <c r="E42" s="12" t="s">
        <v>190</v>
      </c>
      <c r="F42" s="13"/>
      <c r="G42" s="14"/>
      <c r="H42" s="14"/>
      <c r="I42" s="14">
        <v>40090</v>
      </c>
      <c r="J42" s="14">
        <v>28634</v>
      </c>
      <c r="K42" s="14">
        <v>0</v>
      </c>
      <c r="L42" s="14">
        <v>68724</v>
      </c>
      <c r="M42" s="14">
        <f>687.24+15.94</f>
        <v>703.1800000000001</v>
      </c>
      <c r="N42" s="14">
        <f>25+28+425</f>
        <v>478</v>
      </c>
      <c r="O42" s="14">
        <v>1181.18</v>
      </c>
      <c r="P42" s="13" t="s">
        <v>54</v>
      </c>
      <c r="Q42" s="13" t="s">
        <v>156</v>
      </c>
      <c r="R42" s="10" t="s">
        <v>53</v>
      </c>
      <c r="S42" s="10" t="s">
        <v>180</v>
      </c>
      <c r="T42" s="10"/>
      <c r="U42" s="10"/>
    </row>
    <row r="43" spans="1:21" ht="72">
      <c r="A43" s="10">
        <v>851758</v>
      </c>
      <c r="B43" s="10" t="s">
        <v>96</v>
      </c>
      <c r="C43" s="10"/>
      <c r="D43" s="24">
        <v>4000</v>
      </c>
      <c r="E43" s="12" t="s">
        <v>190</v>
      </c>
      <c r="F43" s="13"/>
      <c r="G43" s="14"/>
      <c r="H43" s="14"/>
      <c r="I43" s="14"/>
      <c r="J43" s="14">
        <v>21038</v>
      </c>
      <c r="K43" s="14">
        <v>0</v>
      </c>
      <c r="L43" s="14">
        <v>21038</v>
      </c>
      <c r="M43" s="14">
        <f>210.38+4.88</f>
        <v>215.26</v>
      </c>
      <c r="N43" s="14">
        <v>640</v>
      </c>
      <c r="O43" s="14">
        <v>855.26</v>
      </c>
      <c r="P43" s="13" t="s">
        <v>54</v>
      </c>
      <c r="Q43" s="13" t="s">
        <v>156</v>
      </c>
      <c r="R43" s="15" t="s">
        <v>55</v>
      </c>
      <c r="S43" s="10" t="s">
        <v>181</v>
      </c>
      <c r="T43" s="10"/>
      <c r="U43" s="10"/>
    </row>
    <row r="44" spans="1:21" ht="12">
      <c r="A44" s="10">
        <v>851759</v>
      </c>
      <c r="B44" s="10" t="s">
        <v>97</v>
      </c>
      <c r="C44" s="10"/>
      <c r="D44" s="24">
        <v>4050</v>
      </c>
      <c r="E44" s="12" t="s">
        <v>190</v>
      </c>
      <c r="F44" s="13"/>
      <c r="G44" s="14"/>
      <c r="H44" s="14"/>
      <c r="I44" s="14">
        <v>10530</v>
      </c>
      <c r="J44" s="14">
        <v>20251</v>
      </c>
      <c r="K44" s="14">
        <v>0</v>
      </c>
      <c r="L44" s="14">
        <v>30781</v>
      </c>
      <c r="M44" s="14">
        <f>307.8+7.14</f>
        <v>314.94</v>
      </c>
      <c r="N44" s="14">
        <v>53</v>
      </c>
      <c r="O44" s="14">
        <v>367.94</v>
      </c>
      <c r="P44" s="13" t="s">
        <v>54</v>
      </c>
      <c r="Q44" s="13" t="s">
        <v>156</v>
      </c>
      <c r="R44" s="10" t="s">
        <v>53</v>
      </c>
      <c r="S44" s="10"/>
      <c r="T44" s="10"/>
      <c r="U44" s="10"/>
    </row>
    <row r="45" spans="1:21" ht="12">
      <c r="A45" s="10">
        <v>851760</v>
      </c>
      <c r="B45" s="10" t="s">
        <v>98</v>
      </c>
      <c r="C45" s="10"/>
      <c r="D45" s="24">
        <v>12150</v>
      </c>
      <c r="E45" s="12" t="s">
        <v>190</v>
      </c>
      <c r="F45" s="13"/>
      <c r="G45" s="14"/>
      <c r="H45" s="14"/>
      <c r="I45" s="14">
        <v>77272</v>
      </c>
      <c r="J45" s="14">
        <v>27595</v>
      </c>
      <c r="K45" s="14">
        <v>0</v>
      </c>
      <c r="L45" s="14">
        <v>104867</v>
      </c>
      <c r="M45" s="14">
        <f>1048.66+24.32</f>
        <v>1072.98</v>
      </c>
      <c r="N45" s="14">
        <f>25+28</f>
        <v>53</v>
      </c>
      <c r="O45" s="14">
        <v>1125.98</v>
      </c>
      <c r="P45" s="13" t="s">
        <v>54</v>
      </c>
      <c r="Q45" s="13" t="s">
        <v>156</v>
      </c>
      <c r="R45" s="10" t="s">
        <v>159</v>
      </c>
      <c r="S45" s="10"/>
      <c r="T45" s="10"/>
      <c r="U45" s="10"/>
    </row>
    <row r="46" spans="1:21" ht="12">
      <c r="A46" s="10">
        <v>851761</v>
      </c>
      <c r="B46" s="10" t="s">
        <v>99</v>
      </c>
      <c r="C46" s="10"/>
      <c r="D46" s="24">
        <v>11400</v>
      </c>
      <c r="E46" s="12" t="s">
        <v>190</v>
      </c>
      <c r="F46" s="13" t="s">
        <v>137</v>
      </c>
      <c r="G46" s="14"/>
      <c r="H46" s="14"/>
      <c r="I46" s="14">
        <v>54022</v>
      </c>
      <c r="J46" s="14">
        <v>40515</v>
      </c>
      <c r="K46" s="14">
        <v>0</v>
      </c>
      <c r="L46" s="14">
        <v>94537</v>
      </c>
      <c r="M46" s="14">
        <v>967.3</v>
      </c>
      <c r="N46" s="14">
        <v>0</v>
      </c>
      <c r="O46" s="14">
        <v>967.3</v>
      </c>
      <c r="P46" s="13" t="s">
        <v>54</v>
      </c>
      <c r="Q46" s="13" t="s">
        <v>156</v>
      </c>
      <c r="R46" s="10" t="s">
        <v>160</v>
      </c>
      <c r="S46" s="10"/>
      <c r="T46" s="10"/>
      <c r="U46" s="10"/>
    </row>
    <row r="47" spans="1:21" ht="12">
      <c r="A47" s="10">
        <v>851762</v>
      </c>
      <c r="B47" s="10" t="s">
        <v>100</v>
      </c>
      <c r="C47" s="10"/>
      <c r="D47" s="24">
        <v>7500</v>
      </c>
      <c r="E47" s="12" t="s">
        <v>190</v>
      </c>
      <c r="F47" s="13"/>
      <c r="G47" s="14"/>
      <c r="H47" s="14"/>
      <c r="I47" s="14">
        <v>40665</v>
      </c>
      <c r="J47" s="14">
        <v>27772</v>
      </c>
      <c r="K47" s="14">
        <v>0</v>
      </c>
      <c r="L47" s="14">
        <v>68437</v>
      </c>
      <c r="M47" s="14">
        <f>684.37+15.87</f>
        <v>700.24</v>
      </c>
      <c r="N47" s="14">
        <f>25+28</f>
        <v>53</v>
      </c>
      <c r="O47" s="14">
        <v>753.24</v>
      </c>
      <c r="P47" s="13" t="s">
        <v>54</v>
      </c>
      <c r="Q47" s="13" t="s">
        <v>156</v>
      </c>
      <c r="R47" s="10" t="s">
        <v>53</v>
      </c>
      <c r="S47" s="10"/>
      <c r="T47" s="10"/>
      <c r="U47" s="10"/>
    </row>
    <row r="48" spans="1:21" ht="144">
      <c r="A48" s="10">
        <v>851763</v>
      </c>
      <c r="B48" s="10" t="s">
        <v>101</v>
      </c>
      <c r="C48" s="10"/>
      <c r="D48" s="24">
        <v>2780</v>
      </c>
      <c r="E48" s="12" t="s">
        <v>190</v>
      </c>
      <c r="F48" s="13" t="s">
        <v>124</v>
      </c>
      <c r="G48" s="14"/>
      <c r="H48" s="14"/>
      <c r="I48" s="14"/>
      <c r="J48" s="14">
        <v>20601</v>
      </c>
      <c r="K48" s="14">
        <v>0</v>
      </c>
      <c r="L48" s="14">
        <v>20601</v>
      </c>
      <c r="M48" s="14">
        <v>210.78</v>
      </c>
      <c r="N48" s="14">
        <v>0</v>
      </c>
      <c r="O48" s="14">
        <v>210.78</v>
      </c>
      <c r="P48" s="13" t="s">
        <v>54</v>
      </c>
      <c r="Q48" s="13" t="s">
        <v>156</v>
      </c>
      <c r="R48" s="10" t="s">
        <v>161</v>
      </c>
      <c r="S48" s="10"/>
      <c r="T48" s="10" t="s">
        <v>30</v>
      </c>
      <c r="U48" s="10"/>
    </row>
    <row r="49" spans="1:21" ht="144">
      <c r="A49" s="10">
        <v>851764</v>
      </c>
      <c r="B49" s="10" t="s">
        <v>102</v>
      </c>
      <c r="C49" s="10"/>
      <c r="D49" s="24">
        <v>2050</v>
      </c>
      <c r="E49" s="12" t="s">
        <v>190</v>
      </c>
      <c r="F49" s="13" t="s">
        <v>138</v>
      </c>
      <c r="G49" s="14"/>
      <c r="H49" s="14"/>
      <c r="I49" s="14"/>
      <c r="J49" s="14">
        <v>12848</v>
      </c>
      <c r="K49" s="14">
        <v>0</v>
      </c>
      <c r="L49" s="14">
        <v>12848</v>
      </c>
      <c r="M49" s="14">
        <v>131.46</v>
      </c>
      <c r="N49" s="14">
        <v>0</v>
      </c>
      <c r="O49" s="14">
        <v>131.46</v>
      </c>
      <c r="P49" s="13" t="s">
        <v>54</v>
      </c>
      <c r="Q49" s="13" t="s">
        <v>156</v>
      </c>
      <c r="R49" s="10" t="s">
        <v>161</v>
      </c>
      <c r="S49" s="10"/>
      <c r="T49" s="10" t="s">
        <v>30</v>
      </c>
      <c r="U49" s="10"/>
    </row>
    <row r="50" spans="1:21" ht="12">
      <c r="A50" s="10">
        <v>851765</v>
      </c>
      <c r="B50" s="10" t="s">
        <v>103</v>
      </c>
      <c r="C50" s="10"/>
      <c r="D50" s="24">
        <v>9850</v>
      </c>
      <c r="E50" s="12" t="s">
        <v>190</v>
      </c>
      <c r="F50" s="13" t="s">
        <v>139</v>
      </c>
      <c r="G50" s="14"/>
      <c r="H50" s="14"/>
      <c r="I50" s="14">
        <v>38958</v>
      </c>
      <c r="J50" s="14">
        <v>37876</v>
      </c>
      <c r="K50" s="14">
        <v>0</v>
      </c>
      <c r="L50" s="14">
        <v>76834</v>
      </c>
      <c r="M50" s="14">
        <f>768.34+17.82</f>
        <v>786.1600000000001</v>
      </c>
      <c r="N50" s="14">
        <v>25</v>
      </c>
      <c r="O50" s="14">
        <v>811.16</v>
      </c>
      <c r="P50" s="13" t="s">
        <v>162</v>
      </c>
      <c r="Q50" s="13" t="s">
        <v>156</v>
      </c>
      <c r="R50" s="10" t="s">
        <v>58</v>
      </c>
      <c r="S50" s="10"/>
      <c r="T50" s="10"/>
      <c r="U50" s="10"/>
    </row>
    <row r="51" spans="1:21" ht="24">
      <c r="A51" s="10">
        <v>851766</v>
      </c>
      <c r="B51" s="10" t="s">
        <v>104</v>
      </c>
      <c r="C51" s="10"/>
      <c r="D51" s="24">
        <v>30080</v>
      </c>
      <c r="E51" s="12" t="s">
        <v>190</v>
      </c>
      <c r="F51" s="20" t="s">
        <v>140</v>
      </c>
      <c r="G51" s="21"/>
      <c r="H51" s="21"/>
      <c r="I51" s="21">
        <v>129127</v>
      </c>
      <c r="J51" s="21">
        <v>29790</v>
      </c>
      <c r="K51" s="21">
        <v>113748</v>
      </c>
      <c r="L51" s="21">
        <v>272665</v>
      </c>
      <c r="M51" s="14">
        <v>2726.64</v>
      </c>
      <c r="N51" s="21">
        <v>0</v>
      </c>
      <c r="O51" s="21">
        <v>2726.64</v>
      </c>
      <c r="P51" s="20" t="s">
        <v>36</v>
      </c>
      <c r="Q51" s="20" t="s">
        <v>0</v>
      </c>
      <c r="R51" s="15" t="s">
        <v>163</v>
      </c>
      <c r="S51" s="19"/>
      <c r="T51" s="19"/>
      <c r="U51" s="10"/>
    </row>
    <row r="52" spans="1:21" ht="144">
      <c r="A52" s="10">
        <v>851767</v>
      </c>
      <c r="B52" s="10" t="s">
        <v>105</v>
      </c>
      <c r="C52" s="10"/>
      <c r="D52" s="24">
        <v>25620</v>
      </c>
      <c r="E52" s="12" t="s">
        <v>191</v>
      </c>
      <c r="F52" s="13" t="s">
        <v>141</v>
      </c>
      <c r="G52" s="21">
        <v>7000</v>
      </c>
      <c r="H52" s="21"/>
      <c r="I52" s="21">
        <v>300000</v>
      </c>
      <c r="J52" s="21">
        <v>50000</v>
      </c>
      <c r="K52" s="21">
        <v>6600</v>
      </c>
      <c r="L52" s="21">
        <v>349600</v>
      </c>
      <c r="M52" s="14">
        <v>3496</v>
      </c>
      <c r="N52" s="14">
        <v>25</v>
      </c>
      <c r="O52" s="14">
        <v>3521</v>
      </c>
      <c r="P52" s="13" t="s">
        <v>36</v>
      </c>
      <c r="Q52" s="13" t="s">
        <v>0</v>
      </c>
      <c r="R52" s="15" t="s">
        <v>37</v>
      </c>
      <c r="S52" s="10"/>
      <c r="T52" s="10" t="s">
        <v>30</v>
      </c>
      <c r="U52" s="10"/>
    </row>
    <row r="53" spans="1:21" ht="24">
      <c r="A53" s="10">
        <v>851768</v>
      </c>
      <c r="B53" s="10" t="s">
        <v>106</v>
      </c>
      <c r="C53" s="10"/>
      <c r="D53" s="24">
        <v>3900</v>
      </c>
      <c r="E53" s="12" t="s">
        <v>191</v>
      </c>
      <c r="F53" s="13" t="s">
        <v>141</v>
      </c>
      <c r="G53" s="21"/>
      <c r="H53" s="21"/>
      <c r="I53" s="21">
        <v>2500</v>
      </c>
      <c r="J53" s="21">
        <v>12500</v>
      </c>
      <c r="K53" s="21">
        <v>0</v>
      </c>
      <c r="L53" s="21">
        <v>15000</v>
      </c>
      <c r="M53" s="14">
        <v>158.76</v>
      </c>
      <c r="N53" s="14">
        <v>0</v>
      </c>
      <c r="O53" s="14">
        <v>158.76</v>
      </c>
      <c r="P53" s="13" t="s">
        <v>164</v>
      </c>
      <c r="Q53" s="13" t="s">
        <v>165</v>
      </c>
      <c r="R53" s="15" t="s">
        <v>166</v>
      </c>
      <c r="S53" s="10"/>
      <c r="T53" s="10"/>
      <c r="U53" s="10"/>
    </row>
    <row r="54" spans="1:21" ht="24">
      <c r="A54" s="10">
        <v>851769</v>
      </c>
      <c r="B54" s="10" t="s">
        <v>107</v>
      </c>
      <c r="C54" s="10"/>
      <c r="D54" s="24">
        <v>9870</v>
      </c>
      <c r="E54" s="12" t="s">
        <v>191</v>
      </c>
      <c r="F54" s="13" t="s">
        <v>142</v>
      </c>
      <c r="G54" s="21">
        <v>7000</v>
      </c>
      <c r="H54" s="21"/>
      <c r="I54" s="21">
        <v>137962</v>
      </c>
      <c r="J54" s="21">
        <v>51090</v>
      </c>
      <c r="K54" s="21">
        <v>0</v>
      </c>
      <c r="L54" s="21">
        <v>182052</v>
      </c>
      <c r="M54" s="14">
        <v>1820.52</v>
      </c>
      <c r="N54" s="14">
        <v>25</v>
      </c>
      <c r="O54" s="14">
        <v>1845.52</v>
      </c>
      <c r="P54" s="13" t="s">
        <v>56</v>
      </c>
      <c r="Q54" s="13" t="s">
        <v>0</v>
      </c>
      <c r="R54" s="15" t="s">
        <v>167</v>
      </c>
      <c r="S54" s="10"/>
      <c r="T54" s="10"/>
      <c r="U54" s="10"/>
    </row>
    <row r="55" spans="1:21" ht="48">
      <c r="A55" s="10">
        <v>851770</v>
      </c>
      <c r="B55" s="10" t="s">
        <v>108</v>
      </c>
      <c r="C55" s="10"/>
      <c r="D55" s="24">
        <v>9040</v>
      </c>
      <c r="E55" s="12" t="s">
        <v>191</v>
      </c>
      <c r="F55" s="13" t="s">
        <v>143</v>
      </c>
      <c r="G55" s="21"/>
      <c r="H55" s="21"/>
      <c r="I55" s="21">
        <v>3758</v>
      </c>
      <c r="J55" s="21">
        <v>64831</v>
      </c>
      <c r="K55" s="21">
        <v>0</v>
      </c>
      <c r="L55" s="21">
        <v>68589</v>
      </c>
      <c r="M55" s="21">
        <v>685.86</v>
      </c>
      <c r="N55" s="21">
        <v>0</v>
      </c>
      <c r="O55" s="14">
        <v>685.86</v>
      </c>
      <c r="P55" s="13" t="s">
        <v>56</v>
      </c>
      <c r="Q55" s="13" t="s">
        <v>0</v>
      </c>
      <c r="R55" s="10" t="s">
        <v>168</v>
      </c>
      <c r="S55" s="10"/>
      <c r="T55" s="10"/>
      <c r="U55" s="10"/>
    </row>
    <row r="56" spans="1:21" ht="72">
      <c r="A56" s="10">
        <v>851771</v>
      </c>
      <c r="B56" s="10" t="s">
        <v>109</v>
      </c>
      <c r="C56" s="10"/>
      <c r="D56" s="24">
        <v>19600</v>
      </c>
      <c r="E56" s="12" t="s">
        <v>191</v>
      </c>
      <c r="F56" s="13"/>
      <c r="G56" s="21"/>
      <c r="H56" s="21"/>
      <c r="I56" s="21">
        <v>54073</v>
      </c>
      <c r="J56" s="21">
        <v>12172</v>
      </c>
      <c r="K56" s="21">
        <v>0</v>
      </c>
      <c r="L56" s="21">
        <v>66245</v>
      </c>
      <c r="M56" s="14">
        <f>662.45+47.49</f>
        <v>709.94</v>
      </c>
      <c r="N56" s="21">
        <f>2388.67+1334.95</f>
        <v>3723.62</v>
      </c>
      <c r="O56" s="14">
        <v>4433.56</v>
      </c>
      <c r="P56" s="13" t="s">
        <v>25</v>
      </c>
      <c r="Q56" s="13" t="s">
        <v>169</v>
      </c>
      <c r="R56" s="22" t="s">
        <v>38</v>
      </c>
      <c r="S56" s="10" t="s">
        <v>182</v>
      </c>
      <c r="T56" s="10"/>
      <c r="U56" s="10"/>
    </row>
    <row r="57" spans="1:21" ht="84">
      <c r="A57" s="10">
        <v>851772</v>
      </c>
      <c r="B57" s="10" t="s">
        <v>110</v>
      </c>
      <c r="C57" s="10"/>
      <c r="D57" s="24">
        <v>44930</v>
      </c>
      <c r="E57" s="12" t="s">
        <v>191</v>
      </c>
      <c r="F57" s="13"/>
      <c r="G57" s="21"/>
      <c r="H57" s="21"/>
      <c r="I57" s="21">
        <v>2932</v>
      </c>
      <c r="J57" s="21">
        <v>16233</v>
      </c>
      <c r="K57" s="21">
        <v>0</v>
      </c>
      <c r="L57" s="21">
        <v>19165</v>
      </c>
      <c r="M57" s="14">
        <f>191.65+13.74</f>
        <v>205.39000000000001</v>
      </c>
      <c r="N57" s="21">
        <v>408.59</v>
      </c>
      <c r="O57" s="14">
        <v>613.98</v>
      </c>
      <c r="P57" s="13" t="s">
        <v>25</v>
      </c>
      <c r="Q57" s="13" t="s">
        <v>169</v>
      </c>
      <c r="R57" s="22" t="s">
        <v>38</v>
      </c>
      <c r="S57" s="10" t="s">
        <v>183</v>
      </c>
      <c r="T57" s="10"/>
      <c r="U57" s="10"/>
    </row>
    <row r="58" spans="1:21" ht="144">
      <c r="A58" s="10">
        <v>851773</v>
      </c>
      <c r="B58" s="10" t="s">
        <v>111</v>
      </c>
      <c r="C58" s="10"/>
      <c r="D58" s="24">
        <v>3150</v>
      </c>
      <c r="E58" s="12" t="s">
        <v>191</v>
      </c>
      <c r="F58" s="13"/>
      <c r="G58" s="21"/>
      <c r="H58" s="21"/>
      <c r="I58" s="21">
        <v>7877</v>
      </c>
      <c r="J58" s="21">
        <v>38507</v>
      </c>
      <c r="K58" s="21">
        <v>0</v>
      </c>
      <c r="L58" s="21">
        <v>46384</v>
      </c>
      <c r="M58" s="14">
        <v>497.08</v>
      </c>
      <c r="N58" s="21">
        <v>0</v>
      </c>
      <c r="O58" s="14">
        <v>497.08</v>
      </c>
      <c r="P58" s="13" t="s">
        <v>25</v>
      </c>
      <c r="Q58" s="13" t="s">
        <v>169</v>
      </c>
      <c r="R58" s="22" t="s">
        <v>38</v>
      </c>
      <c r="S58" s="10"/>
      <c r="T58" s="10" t="s">
        <v>30</v>
      </c>
      <c r="U58" s="10"/>
    </row>
    <row r="59" spans="1:21" ht="72">
      <c r="A59" s="10">
        <v>851774</v>
      </c>
      <c r="B59" s="10" t="s">
        <v>112</v>
      </c>
      <c r="C59" s="10"/>
      <c r="D59" s="24">
        <v>9610</v>
      </c>
      <c r="E59" s="12" t="s">
        <v>191</v>
      </c>
      <c r="F59" s="13"/>
      <c r="G59" s="21"/>
      <c r="H59" s="21"/>
      <c r="I59" s="21">
        <v>10186</v>
      </c>
      <c r="J59" s="21">
        <v>15269</v>
      </c>
      <c r="K59" s="21">
        <v>0</v>
      </c>
      <c r="L59" s="21">
        <v>25455</v>
      </c>
      <c r="M59" s="14">
        <f>254.54+18.25</f>
        <v>272.78999999999996</v>
      </c>
      <c r="N59" s="21">
        <v>162.63</v>
      </c>
      <c r="O59" s="14">
        <v>435.42</v>
      </c>
      <c r="P59" s="13" t="s">
        <v>25</v>
      </c>
      <c r="Q59" s="13" t="s">
        <v>169</v>
      </c>
      <c r="R59" s="22" t="s">
        <v>57</v>
      </c>
      <c r="S59" s="10" t="s">
        <v>184</v>
      </c>
      <c r="T59" s="10"/>
      <c r="U59" s="10"/>
    </row>
    <row r="60" spans="1:21" ht="12">
      <c r="A60" s="10">
        <v>851775</v>
      </c>
      <c r="B60" s="10" t="s">
        <v>113</v>
      </c>
      <c r="C60" s="10"/>
      <c r="D60" s="24">
        <v>4000</v>
      </c>
      <c r="E60" s="12" t="s">
        <v>191</v>
      </c>
      <c r="F60" s="13" t="s">
        <v>48</v>
      </c>
      <c r="G60" s="21"/>
      <c r="H60" s="21"/>
      <c r="I60" s="21">
        <v>103431</v>
      </c>
      <c r="J60" s="21">
        <v>12225</v>
      </c>
      <c r="K60" s="21">
        <v>0</v>
      </c>
      <c r="L60" s="21">
        <v>115656</v>
      </c>
      <c r="M60" s="14">
        <v>1239.48</v>
      </c>
      <c r="N60" s="21">
        <v>0</v>
      </c>
      <c r="O60" s="14">
        <v>1239.48</v>
      </c>
      <c r="P60" s="13" t="s">
        <v>25</v>
      </c>
      <c r="Q60" s="13" t="s">
        <v>169</v>
      </c>
      <c r="R60" s="22" t="s">
        <v>170</v>
      </c>
      <c r="S60" s="10"/>
      <c r="T60" s="10"/>
      <c r="U60" s="10"/>
    </row>
    <row r="61" spans="1:21" ht="12">
      <c r="A61" s="10">
        <v>851776</v>
      </c>
      <c r="B61" s="10" t="s">
        <v>39</v>
      </c>
      <c r="C61" s="10"/>
      <c r="D61" s="24">
        <v>10600</v>
      </c>
      <c r="E61" s="12" t="s">
        <v>191</v>
      </c>
      <c r="F61" s="13" t="s">
        <v>49</v>
      </c>
      <c r="G61" s="21"/>
      <c r="H61" s="21"/>
      <c r="I61" s="21">
        <v>6620</v>
      </c>
      <c r="J61" s="21">
        <v>48569</v>
      </c>
      <c r="K61" s="21">
        <v>0</v>
      </c>
      <c r="L61" s="21">
        <v>55189</v>
      </c>
      <c r="M61" s="14">
        <f>551.88+18.92</f>
        <v>570.8</v>
      </c>
      <c r="N61" s="21">
        <v>55</v>
      </c>
      <c r="O61" s="14">
        <v>625.8</v>
      </c>
      <c r="P61" s="13" t="s">
        <v>26</v>
      </c>
      <c r="Q61" s="13" t="s">
        <v>171</v>
      </c>
      <c r="R61" s="22" t="s">
        <v>168</v>
      </c>
      <c r="S61" s="10"/>
      <c r="T61" s="10"/>
      <c r="U61" s="10"/>
    </row>
    <row r="62" spans="1:21" ht="24">
      <c r="A62" s="10">
        <v>851777</v>
      </c>
      <c r="B62" s="10" t="s">
        <v>114</v>
      </c>
      <c r="C62" s="10"/>
      <c r="D62" s="24">
        <v>5900</v>
      </c>
      <c r="E62" s="12" t="s">
        <v>192</v>
      </c>
      <c r="F62" s="13" t="s">
        <v>144</v>
      </c>
      <c r="G62" s="21"/>
      <c r="H62" s="21"/>
      <c r="I62" s="21"/>
      <c r="J62" s="21">
        <v>94756</v>
      </c>
      <c r="K62" s="21">
        <v>0</v>
      </c>
      <c r="L62" s="21">
        <v>94756</v>
      </c>
      <c r="M62" s="14">
        <v>947.56</v>
      </c>
      <c r="N62" s="21">
        <v>0</v>
      </c>
      <c r="O62" s="14">
        <v>947.56</v>
      </c>
      <c r="P62" s="13" t="s">
        <v>24</v>
      </c>
      <c r="Q62" s="13" t="s">
        <v>0</v>
      </c>
      <c r="R62" s="22" t="s">
        <v>5</v>
      </c>
      <c r="S62" s="10"/>
      <c r="T62" s="10"/>
      <c r="U62" s="10"/>
    </row>
    <row r="63" spans="1:21" ht="12">
      <c r="A63" s="10">
        <v>851778</v>
      </c>
      <c r="B63" s="10" t="s">
        <v>115</v>
      </c>
      <c r="C63" s="10"/>
      <c r="D63" s="24">
        <v>5570</v>
      </c>
      <c r="E63" s="12" t="s">
        <v>192</v>
      </c>
      <c r="F63" s="13" t="s">
        <v>145</v>
      </c>
      <c r="G63" s="21"/>
      <c r="H63" s="21"/>
      <c r="I63" s="21">
        <v>10821</v>
      </c>
      <c r="J63" s="21">
        <v>24349</v>
      </c>
      <c r="K63" s="21">
        <v>0</v>
      </c>
      <c r="L63" s="21">
        <v>35170</v>
      </c>
      <c r="M63" s="14">
        <f>351.7+12.06</f>
        <v>363.76</v>
      </c>
      <c r="N63" s="21">
        <v>170</v>
      </c>
      <c r="O63" s="14">
        <v>533.76</v>
      </c>
      <c r="P63" s="13" t="s">
        <v>172</v>
      </c>
      <c r="Q63" s="13" t="s">
        <v>171</v>
      </c>
      <c r="R63" s="22" t="s">
        <v>2</v>
      </c>
      <c r="S63" s="10"/>
      <c r="T63" s="10"/>
      <c r="U63" s="10"/>
    </row>
    <row r="64" spans="1:21" ht="12">
      <c r="A64" s="10">
        <v>851779</v>
      </c>
      <c r="B64" s="10" t="s">
        <v>116</v>
      </c>
      <c r="C64" s="10"/>
      <c r="D64" s="24">
        <v>4010</v>
      </c>
      <c r="E64" s="12" t="s">
        <v>192</v>
      </c>
      <c r="F64" s="13" t="s">
        <v>146</v>
      </c>
      <c r="G64" s="21"/>
      <c r="H64" s="21"/>
      <c r="I64" s="21"/>
      <c r="J64" s="21">
        <v>23000</v>
      </c>
      <c r="K64" s="21">
        <v>0</v>
      </c>
      <c r="L64" s="21">
        <v>23000</v>
      </c>
      <c r="M64" s="14">
        <v>230</v>
      </c>
      <c r="N64" s="21">
        <v>62.82</v>
      </c>
      <c r="O64" s="14">
        <v>292.82</v>
      </c>
      <c r="P64" s="13" t="s">
        <v>173</v>
      </c>
      <c r="Q64" s="13" t="s">
        <v>0</v>
      </c>
      <c r="R64" s="22" t="s">
        <v>174</v>
      </c>
      <c r="S64" s="10"/>
      <c r="T64" s="10"/>
      <c r="U64" s="10"/>
    </row>
    <row r="65" spans="1:21" ht="12">
      <c r="A65" s="10">
        <v>851780</v>
      </c>
      <c r="B65" s="10" t="s">
        <v>117</v>
      </c>
      <c r="C65" s="10"/>
      <c r="D65" s="24">
        <v>1690</v>
      </c>
      <c r="E65" s="12" t="s">
        <v>192</v>
      </c>
      <c r="F65" s="13"/>
      <c r="G65" s="21"/>
      <c r="H65" s="21"/>
      <c r="I65" s="21"/>
      <c r="J65" s="21">
        <v>1053</v>
      </c>
      <c r="K65" s="21">
        <v>0</v>
      </c>
      <c r="L65" s="21">
        <v>1053</v>
      </c>
      <c r="M65" s="14">
        <v>10.52</v>
      </c>
      <c r="N65" s="21">
        <v>62.82</v>
      </c>
      <c r="O65" s="14">
        <v>73.34</v>
      </c>
      <c r="P65" s="13" t="s">
        <v>173</v>
      </c>
      <c r="Q65" s="13" t="s">
        <v>0</v>
      </c>
      <c r="R65" s="22" t="s">
        <v>175</v>
      </c>
      <c r="S65" s="10"/>
      <c r="T65" s="10"/>
      <c r="U65" s="10"/>
    </row>
    <row r="66" spans="1:21" ht="12">
      <c r="A66" s="10">
        <v>851781</v>
      </c>
      <c r="B66" s="10" t="s">
        <v>40</v>
      </c>
      <c r="C66" s="10"/>
      <c r="D66" s="24">
        <v>5000</v>
      </c>
      <c r="E66" s="12" t="s">
        <v>192</v>
      </c>
      <c r="F66" s="13" t="s">
        <v>147</v>
      </c>
      <c r="G66" s="21"/>
      <c r="H66" s="21"/>
      <c r="I66" s="21">
        <v>35593</v>
      </c>
      <c r="J66" s="21">
        <v>8308</v>
      </c>
      <c r="K66" s="21">
        <v>0</v>
      </c>
      <c r="L66" s="21">
        <v>43901</v>
      </c>
      <c r="M66" s="14">
        <v>439</v>
      </c>
      <c r="N66" s="21">
        <f>132.56+25</f>
        <v>157.56</v>
      </c>
      <c r="O66" s="14">
        <v>596.56</v>
      </c>
      <c r="P66" s="13" t="s">
        <v>41</v>
      </c>
      <c r="Q66" s="13" t="s">
        <v>0</v>
      </c>
      <c r="R66" s="22" t="s">
        <v>42</v>
      </c>
      <c r="S66" s="10"/>
      <c r="T66" s="10"/>
      <c r="U66" s="10"/>
    </row>
    <row r="67" spans="1:21" ht="12">
      <c r="A67" s="10">
        <v>851782</v>
      </c>
      <c r="B67" s="10" t="s">
        <v>118</v>
      </c>
      <c r="C67" s="10"/>
      <c r="D67" s="24">
        <v>13580</v>
      </c>
      <c r="E67" s="12" t="s">
        <v>192</v>
      </c>
      <c r="F67" s="13"/>
      <c r="G67" s="21"/>
      <c r="H67" s="21"/>
      <c r="I67" s="21">
        <v>65000</v>
      </c>
      <c r="J67" s="21">
        <v>10000</v>
      </c>
      <c r="K67" s="21">
        <v>0</v>
      </c>
      <c r="L67" s="21">
        <v>75000</v>
      </c>
      <c r="M67" s="14">
        <v>750</v>
      </c>
      <c r="N67" s="21">
        <f>25+132.56</f>
        <v>157.56</v>
      </c>
      <c r="O67" s="14">
        <v>907.56</v>
      </c>
      <c r="P67" s="13" t="s">
        <v>27</v>
      </c>
      <c r="Q67" s="13" t="s">
        <v>0</v>
      </c>
      <c r="R67" s="22" t="s">
        <v>43</v>
      </c>
      <c r="S67" s="10"/>
      <c r="T67" s="10"/>
      <c r="U67" s="10"/>
    </row>
    <row r="68" spans="1:21" ht="12">
      <c r="A68" s="10">
        <v>851783</v>
      </c>
      <c r="B68" s="10" t="s">
        <v>119</v>
      </c>
      <c r="C68" s="10"/>
      <c r="D68" s="24">
        <v>1570</v>
      </c>
      <c r="E68" s="12" t="s">
        <v>192</v>
      </c>
      <c r="F68" s="13"/>
      <c r="G68" s="21"/>
      <c r="H68" s="21"/>
      <c r="I68" s="21"/>
      <c r="J68" s="21">
        <v>2705</v>
      </c>
      <c r="K68" s="21">
        <v>0</v>
      </c>
      <c r="L68" s="21">
        <v>2705</v>
      </c>
      <c r="M68" s="14">
        <v>27.04</v>
      </c>
      <c r="N68" s="21">
        <v>62.82</v>
      </c>
      <c r="O68" s="14">
        <v>89.86</v>
      </c>
      <c r="P68" s="13" t="s">
        <v>27</v>
      </c>
      <c r="Q68" s="13" t="s">
        <v>0</v>
      </c>
      <c r="R68" s="22" t="s">
        <v>53</v>
      </c>
      <c r="S68" s="10"/>
      <c r="T68" s="10"/>
      <c r="U68" s="10"/>
    </row>
    <row r="69" spans="1:21" ht="12">
      <c r="A69" s="10">
        <v>851784</v>
      </c>
      <c r="B69" s="10" t="s">
        <v>120</v>
      </c>
      <c r="C69" s="10"/>
      <c r="D69" s="24">
        <v>3810</v>
      </c>
      <c r="E69" s="12" t="s">
        <v>192</v>
      </c>
      <c r="F69" s="13" t="s">
        <v>148</v>
      </c>
      <c r="G69" s="21"/>
      <c r="H69" s="21"/>
      <c r="I69" s="21"/>
      <c r="J69" s="21">
        <v>19390</v>
      </c>
      <c r="K69" s="21">
        <v>0</v>
      </c>
      <c r="L69" s="21">
        <v>19390</v>
      </c>
      <c r="M69" s="14">
        <v>193.9</v>
      </c>
      <c r="N69" s="21">
        <v>25</v>
      </c>
      <c r="O69" s="14">
        <v>218.9</v>
      </c>
      <c r="P69" s="13" t="s">
        <v>176</v>
      </c>
      <c r="Q69" s="13" t="s">
        <v>0</v>
      </c>
      <c r="R69" s="22" t="s">
        <v>2</v>
      </c>
      <c r="S69" s="10"/>
      <c r="T69" s="10"/>
      <c r="U69" s="10"/>
    </row>
    <row r="70" spans="1:21" ht="12">
      <c r="A70" s="10">
        <v>851785</v>
      </c>
      <c r="B70" s="10" t="s">
        <v>121</v>
      </c>
      <c r="C70" s="10"/>
      <c r="D70" s="24">
        <v>6320</v>
      </c>
      <c r="E70" s="12" t="s">
        <v>192</v>
      </c>
      <c r="F70" s="13"/>
      <c r="G70" s="21"/>
      <c r="H70" s="21"/>
      <c r="I70" s="21">
        <v>30842</v>
      </c>
      <c r="J70" s="21">
        <v>10821</v>
      </c>
      <c r="K70" s="21">
        <v>0</v>
      </c>
      <c r="L70" s="21">
        <v>41663</v>
      </c>
      <c r="M70" s="14">
        <v>416.62</v>
      </c>
      <c r="N70" s="21">
        <v>25</v>
      </c>
      <c r="O70" s="14">
        <v>441.62</v>
      </c>
      <c r="P70" s="13" t="s">
        <v>28</v>
      </c>
      <c r="Q70" s="13" t="s">
        <v>0</v>
      </c>
      <c r="R70" s="22" t="s">
        <v>2</v>
      </c>
      <c r="S70" s="10"/>
      <c r="T70" s="10"/>
      <c r="U70" s="10"/>
    </row>
    <row r="71" spans="1:21" ht="72">
      <c r="A71" s="10">
        <v>851786</v>
      </c>
      <c r="B71" s="10" t="s">
        <v>122</v>
      </c>
      <c r="C71" s="10"/>
      <c r="D71" s="24">
        <v>1480</v>
      </c>
      <c r="E71" s="12" t="s">
        <v>192</v>
      </c>
      <c r="F71" s="13"/>
      <c r="G71" s="21"/>
      <c r="H71" s="21"/>
      <c r="I71" s="21"/>
      <c r="J71" s="21">
        <v>1393</v>
      </c>
      <c r="K71" s="21">
        <v>0</v>
      </c>
      <c r="L71" s="21">
        <v>1393</v>
      </c>
      <c r="M71" s="14">
        <v>13.93</v>
      </c>
      <c r="N71" s="21">
        <v>424.71</v>
      </c>
      <c r="O71" s="14">
        <v>438.64</v>
      </c>
      <c r="P71" s="13" t="s">
        <v>28</v>
      </c>
      <c r="Q71" s="13" t="s">
        <v>0</v>
      </c>
      <c r="R71" s="22" t="s">
        <v>2</v>
      </c>
      <c r="S71" s="10" t="s">
        <v>185</v>
      </c>
      <c r="T71" s="10"/>
      <c r="U71" s="10"/>
    </row>
    <row r="72" spans="1:21" ht="12">
      <c r="A72" s="10">
        <v>851787</v>
      </c>
      <c r="B72" s="10" t="s">
        <v>123</v>
      </c>
      <c r="C72" s="10"/>
      <c r="D72" s="24">
        <v>2290</v>
      </c>
      <c r="E72" s="12" t="s">
        <v>192</v>
      </c>
      <c r="F72" s="13" t="s">
        <v>149</v>
      </c>
      <c r="G72" s="21"/>
      <c r="H72" s="21"/>
      <c r="I72" s="21"/>
      <c r="J72" s="21">
        <v>11540</v>
      </c>
      <c r="K72" s="21">
        <v>0</v>
      </c>
      <c r="L72" s="21">
        <v>11540</v>
      </c>
      <c r="M72" s="14">
        <v>115.4</v>
      </c>
      <c r="N72" s="21">
        <v>0</v>
      </c>
      <c r="O72" s="14">
        <v>115.4</v>
      </c>
      <c r="P72" s="13" t="s">
        <v>28</v>
      </c>
      <c r="Q72" s="13" t="s">
        <v>0</v>
      </c>
      <c r="R72" s="22" t="s">
        <v>2</v>
      </c>
      <c r="S72" s="10"/>
      <c r="T72" s="10"/>
      <c r="U72" s="10"/>
    </row>
  </sheetData>
  <sheetProtection/>
  <conditionalFormatting sqref="B2:B72">
    <cfRule type="duplicateValues" priority="1" dxfId="0" stopIfTrue="1">
      <formula>AND(COUNTIF($B$2:$B$72,B2)&gt;1,NOT(ISBLANK(B2)))</formula>
    </cfRule>
  </conditionalFormatting>
  <printOptions gridLines="1" horizontalCentered="1"/>
  <pageMargins left="0.5" right="0.5" top="1" bottom="1" header="0.5" footer="0.5"/>
  <pageSetup horizontalDpi="600" verticalDpi="600" orientation="landscape" r:id="rId1"/>
  <headerFooter>
    <oddHeader>&amp;C&amp;"Arial,Bold"Lassen County Online Tax Sale
Bidding Starts May 10 @ 11A (ET)&amp;RPage &amp;P of &amp;N</oddHeader>
    <oddFooter>&amp;C&amp;"Arial,Bold"To view additional parcel information such as maps and images you must go to the Internet and type in
&amp;"Arial,Bold Italic"&amp;11www.Bid4Assets.com/Lassen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2017-03-16T22:12:31Z</cp:lastPrinted>
  <dcterms:created xsi:type="dcterms:W3CDTF">2006-08-07T21:27:15Z</dcterms:created>
  <dcterms:modified xsi:type="dcterms:W3CDTF">2019-03-28T18:09:29Z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ContentTypeId">
    <vt:lpwstr>0x01010001A847BE61219C4AAA581DF6319F50F0</vt:lpwstr>
  </property>
</Properties>
</file>